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n.matys\Documents\Biuro Opłat\wskaźniki rolnicy\"/>
    </mc:Choice>
  </mc:AlternateContent>
  <xr:revisionPtr revIDLastSave="0" documentId="13_ncr:1_{B9ADFBB9-7678-43CE-A8D1-D6B65BC505D6}" xr6:coauthVersionLast="36" xr6:coauthVersionMax="36" xr10:uidLastSave="{00000000-0000-0000-0000-000000000000}"/>
  <workbookProtection workbookAlgorithmName="SHA-512" workbookHashValue="4smGNCh57JvlzeyLkz9c6WJ2VqL9EB4NndaS+fxwg/tj3e6xFEr+t2jHs5zszhuPMZPX0tJxaBwf39fZ43hy/A==" workbookSaltValue="sF25KIuJNgBEZhi8WfgWOA==" workbookSpinCount="100000" lockStructure="1"/>
  <bookViews>
    <workbookView xWindow="0" yWindow="0" windowWidth="17655" windowHeight="11880" activeTab="3" xr2:uid="{FEC5F7AF-8868-4BC9-89A2-0B45A279784C}"/>
  </bookViews>
  <sheets>
    <sheet name="Zbiorcze zestawienie" sheetId="5" r:id="rId1"/>
    <sheet name="Kotły" sheetId="9" r:id="rId2"/>
    <sheet name="Przeładunek" sheetId="7" r:id="rId3"/>
    <sheet name="Transport" sheetId="8" r:id="rId4"/>
    <sheet name="Gminy" sheetId="10" state="hidden" r:id="rId5"/>
  </sheets>
  <definedNames>
    <definedName name="_xlnm.Print_Area" localSheetId="3">Transport!$A$1:$K$128</definedName>
    <definedName name="_xlnm.Print_Area" localSheetId="0">'Zbiorcze zestawienie'!$A$1:$F$31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9" l="1"/>
  <c r="D9" i="8"/>
  <c r="D37" i="8"/>
  <c r="D7" i="8"/>
  <c r="D8" i="8"/>
  <c r="I8" i="9" l="1"/>
  <c r="I9" i="9"/>
  <c r="I10" i="9"/>
  <c r="I11" i="9"/>
  <c r="I12" i="9"/>
  <c r="I14" i="9"/>
  <c r="I15" i="9"/>
  <c r="I16" i="9"/>
  <c r="I17" i="9"/>
  <c r="I19" i="9"/>
  <c r="I20" i="9"/>
  <c r="I21" i="9"/>
  <c r="I22" i="9"/>
  <c r="I24" i="9"/>
  <c r="I25" i="9"/>
  <c r="I26" i="9"/>
  <c r="I27" i="9"/>
  <c r="I28" i="9"/>
  <c r="B33" i="9"/>
  <c r="B34" i="9"/>
  <c r="B35" i="9"/>
  <c r="B36" i="9"/>
  <c r="B37" i="9"/>
  <c r="I52" i="9"/>
  <c r="I53" i="9"/>
  <c r="I54" i="9"/>
  <c r="I55" i="9"/>
  <c r="I56" i="9"/>
  <c r="I57" i="9"/>
  <c r="I59" i="9"/>
  <c r="I60" i="9"/>
  <c r="I61" i="9"/>
  <c r="I62" i="9"/>
  <c r="I64" i="9"/>
  <c r="I65" i="9"/>
  <c r="I66" i="9"/>
  <c r="I67" i="9"/>
  <c r="I69" i="9"/>
  <c r="I70" i="9"/>
  <c r="I71" i="9"/>
  <c r="I72" i="9"/>
  <c r="I73" i="9"/>
  <c r="I85" i="9"/>
  <c r="I86" i="9"/>
  <c r="I87" i="9"/>
  <c r="I88" i="9"/>
  <c r="I89" i="9"/>
  <c r="I90" i="9"/>
  <c r="I92" i="9"/>
  <c r="I93" i="9"/>
  <c r="I94" i="9"/>
  <c r="I95" i="9"/>
  <c r="I97" i="9"/>
  <c r="I98" i="9"/>
  <c r="I99" i="9"/>
  <c r="I100" i="9"/>
  <c r="I102" i="9"/>
  <c r="I103" i="9"/>
  <c r="I104" i="9"/>
  <c r="I105" i="9"/>
  <c r="I106" i="9"/>
  <c r="I116" i="9"/>
  <c r="I117" i="9"/>
  <c r="I118" i="9"/>
  <c r="I119" i="9"/>
  <c r="I120" i="9"/>
  <c r="I121" i="9"/>
  <c r="I123" i="9"/>
  <c r="I124" i="9"/>
  <c r="I125" i="9"/>
  <c r="I126" i="9"/>
  <c r="I128" i="9"/>
  <c r="I129" i="9"/>
  <c r="I130" i="9"/>
  <c r="I131" i="9"/>
  <c r="I133" i="9"/>
  <c r="I134" i="9"/>
  <c r="I135" i="9"/>
  <c r="I136" i="9"/>
  <c r="I137" i="9"/>
  <c r="I147" i="9"/>
  <c r="I148" i="9"/>
  <c r="I149" i="9"/>
  <c r="I150" i="9"/>
  <c r="I151" i="9"/>
  <c r="I152" i="9"/>
  <c r="I154" i="9"/>
  <c r="I155" i="9"/>
  <c r="I156" i="9"/>
  <c r="I157" i="9"/>
  <c r="I159" i="9"/>
  <c r="I160" i="9"/>
  <c r="I161" i="9"/>
  <c r="I162" i="9"/>
  <c r="I164" i="9"/>
  <c r="I165" i="9"/>
  <c r="I166" i="9"/>
  <c r="I167" i="9"/>
  <c r="I168" i="9"/>
  <c r="D6" i="8"/>
  <c r="F7" i="8"/>
  <c r="F8" i="8"/>
  <c r="F9" i="8"/>
  <c r="D10" i="8"/>
  <c r="F10" i="8" s="1"/>
  <c r="D11" i="8"/>
  <c r="F11" i="8" s="1"/>
  <c r="D12" i="8"/>
  <c r="F12" i="8" s="1"/>
  <c r="D13" i="8"/>
  <c r="F13" i="8" s="1"/>
  <c r="D14" i="8"/>
  <c r="F14" i="8" s="1"/>
  <c r="D15" i="8"/>
  <c r="F15" i="8" s="1"/>
  <c r="D16" i="8"/>
  <c r="F16" i="8" s="1"/>
  <c r="D17" i="8"/>
  <c r="F17" i="8" s="1"/>
  <c r="D18" i="8"/>
  <c r="F18" i="8" s="1"/>
  <c r="D19" i="8"/>
  <c r="F19" i="8" s="1"/>
  <c r="D20" i="8"/>
  <c r="F20" i="8" s="1"/>
  <c r="D21" i="8"/>
  <c r="F21" i="8" s="1"/>
  <c r="D22" i="8"/>
  <c r="F22" i="8" s="1"/>
  <c r="D23" i="8"/>
  <c r="F23" i="8" s="1"/>
  <c r="D24" i="8"/>
  <c r="F24" i="8" s="1"/>
  <c r="D25" i="8"/>
  <c r="F25" i="8" s="1"/>
  <c r="D26" i="8"/>
  <c r="F26" i="8" s="1"/>
  <c r="D27" i="8"/>
  <c r="F27" i="8" s="1"/>
  <c r="D28" i="8"/>
  <c r="F28" i="8" s="1"/>
  <c r="D29" i="8"/>
  <c r="F29" i="8" s="1"/>
  <c r="D30" i="8"/>
  <c r="F30" i="8" s="1"/>
  <c r="D31" i="8"/>
  <c r="F31" i="8" s="1"/>
  <c r="D32" i="8"/>
  <c r="F32" i="8" s="1"/>
  <c r="D33" i="8"/>
  <c r="F33" i="8" s="1"/>
  <c r="D34" i="8"/>
  <c r="F34" i="8" s="1"/>
  <c r="D35" i="8"/>
  <c r="F35" i="8" s="1"/>
  <c r="D36" i="8"/>
  <c r="F36" i="8" s="1"/>
  <c r="F37" i="8"/>
  <c r="D38" i="8"/>
  <c r="F38" i="8"/>
  <c r="D39" i="8"/>
  <c r="F39" i="8"/>
  <c r="D40" i="8"/>
  <c r="F40" i="8"/>
  <c r="D41" i="8"/>
  <c r="F41" i="8"/>
  <c r="D42" i="8"/>
  <c r="F42" i="8"/>
  <c r="D43" i="8"/>
  <c r="F43" i="8"/>
  <c r="D44" i="8"/>
  <c r="F44" i="8"/>
  <c r="D45" i="8"/>
  <c r="F45" i="8"/>
  <c r="D46" i="8"/>
  <c r="F46" i="8"/>
  <c r="D47" i="8"/>
  <c r="F47" i="8"/>
  <c r="D48" i="8"/>
  <c r="F48" i="8"/>
  <c r="D49" i="8"/>
  <c r="F49" i="8"/>
  <c r="D50" i="8"/>
  <c r="F50" i="8"/>
  <c r="D51" i="8"/>
  <c r="F51" i="8"/>
  <c r="D52" i="8"/>
  <c r="F52" i="8"/>
  <c r="D53" i="8"/>
  <c r="F53" i="8"/>
  <c r="D54" i="8"/>
  <c r="F54" i="8"/>
  <c r="D55" i="8"/>
  <c r="F55" i="8"/>
  <c r="D56" i="8"/>
  <c r="F56" i="8"/>
  <c r="D57" i="8"/>
  <c r="F57" i="8"/>
  <c r="D58" i="8"/>
  <c r="F58" i="8"/>
  <c r="D59" i="8"/>
  <c r="F59" i="8"/>
  <c r="D60" i="8"/>
  <c r="F60" i="8"/>
  <c r="D61" i="8"/>
  <c r="F61" i="8"/>
  <c r="D62" i="8"/>
  <c r="F62" i="8"/>
  <c r="D63" i="8"/>
  <c r="F63" i="8"/>
  <c r="D64" i="8"/>
  <c r="F64" i="8"/>
  <c r="D65" i="8"/>
  <c r="F65" i="8"/>
  <c r="D66" i="8"/>
  <c r="F66" i="8" s="1"/>
  <c r="D67" i="8"/>
  <c r="F67" i="8"/>
  <c r="D68" i="8"/>
  <c r="F68" i="8"/>
  <c r="D69" i="8"/>
  <c r="F69" i="8"/>
  <c r="D70" i="8"/>
  <c r="F70" i="8"/>
  <c r="D71" i="8"/>
  <c r="F71" i="8"/>
  <c r="D72" i="8"/>
  <c r="F72" i="8"/>
  <c r="D73" i="8"/>
  <c r="F73" i="8"/>
  <c r="D74" i="8"/>
  <c r="F74" i="8"/>
  <c r="D75" i="8"/>
  <c r="F75" i="8"/>
  <c r="D76" i="8"/>
  <c r="F76" i="8"/>
  <c r="D77" i="8"/>
  <c r="F77" i="8"/>
  <c r="D78" i="8"/>
  <c r="F78" i="8"/>
  <c r="D79" i="8"/>
  <c r="F79" i="8"/>
  <c r="D80" i="8"/>
  <c r="F80" i="8"/>
  <c r="D81" i="8"/>
  <c r="F81" i="8"/>
  <c r="D82" i="8"/>
  <c r="F82" i="8"/>
  <c r="D83" i="8"/>
  <c r="F83" i="8"/>
  <c r="D84" i="8"/>
  <c r="F84" i="8"/>
  <c r="D85" i="8"/>
  <c r="F85" i="8"/>
  <c r="D86" i="8"/>
  <c r="F86" i="8"/>
  <c r="D87" i="8"/>
  <c r="F87" i="8"/>
  <c r="D88" i="8"/>
  <c r="F88" i="8"/>
  <c r="D89" i="8"/>
  <c r="F89" i="8"/>
  <c r="D90" i="8"/>
  <c r="F90" i="8"/>
  <c r="D91" i="8"/>
  <c r="F91" i="8"/>
  <c r="D92" i="8"/>
  <c r="F92" i="8"/>
  <c r="D93" i="8"/>
  <c r="F93" i="8"/>
  <c r="D94" i="8"/>
  <c r="F94" i="8"/>
  <c r="D95" i="8"/>
  <c r="F95" i="8"/>
  <c r="D96" i="8"/>
  <c r="F96" i="8"/>
  <c r="D97" i="8"/>
  <c r="F97" i="8"/>
  <c r="D98" i="8"/>
  <c r="F98" i="8"/>
  <c r="D99" i="8"/>
  <c r="F99" i="8" s="1"/>
  <c r="D100" i="8"/>
  <c r="F100" i="8"/>
  <c r="D101" i="8"/>
  <c r="F101" i="8"/>
  <c r="D102" i="8"/>
  <c r="F102" i="8"/>
  <c r="D103" i="8"/>
  <c r="F103" i="8" s="1"/>
  <c r="D104" i="8"/>
  <c r="F104" i="8"/>
  <c r="D105" i="8"/>
  <c r="F105" i="8" s="1"/>
  <c r="D106" i="8"/>
  <c r="F106" i="8"/>
  <c r="D107" i="8"/>
  <c r="F107" i="8"/>
  <c r="D108" i="8"/>
  <c r="F108" i="8"/>
  <c r="D109" i="8"/>
  <c r="F109" i="8"/>
  <c r="D110" i="8"/>
  <c r="F110" i="8" s="1"/>
  <c r="D111" i="8"/>
  <c r="F111" i="8" s="1"/>
  <c r="D112" i="8"/>
  <c r="F112" i="8" s="1"/>
  <c r="D113" i="8"/>
  <c r="F113" i="8"/>
  <c r="D114" i="8"/>
  <c r="F114" i="8"/>
  <c r="D115" i="8"/>
  <c r="F115" i="8"/>
  <c r="D116" i="8"/>
  <c r="F116" i="8" s="1"/>
  <c r="D117" i="8"/>
  <c r="D118" i="8"/>
  <c r="F118" i="8" s="1"/>
  <c r="D119" i="8"/>
  <c r="F119" i="8"/>
  <c r="F120" i="8"/>
  <c r="D121" i="8"/>
  <c r="F121" i="8" s="1"/>
  <c r="D122" i="8"/>
  <c r="F122" i="8" s="1"/>
  <c r="C6" i="7"/>
  <c r="H6" i="7" s="1"/>
  <c r="C7" i="7"/>
  <c r="H7" i="7" s="1"/>
  <c r="C8" i="7"/>
  <c r="H8" i="7" s="1"/>
  <c r="C9" i="7"/>
  <c r="H9" i="7" s="1"/>
  <c r="C10" i="7"/>
  <c r="H10" i="7" s="1"/>
  <c r="C11" i="7"/>
  <c r="H11" i="7"/>
  <c r="C12" i="7"/>
  <c r="H12" i="7" s="1"/>
  <c r="B18" i="7"/>
  <c r="B19" i="7"/>
  <c r="B20" i="7"/>
  <c r="B21" i="7"/>
  <c r="B22" i="7"/>
  <c r="C34" i="7"/>
  <c r="H34" i="7" s="1"/>
  <c r="C35" i="7"/>
  <c r="H35" i="7" s="1"/>
  <c r="C36" i="7"/>
  <c r="H36" i="7" s="1"/>
  <c r="C37" i="7"/>
  <c r="H37" i="7" s="1"/>
  <c r="C38" i="7"/>
  <c r="H38" i="7"/>
  <c r="C39" i="7"/>
  <c r="H39" i="7" s="1"/>
  <c r="C40" i="7"/>
  <c r="H40" i="7" s="1"/>
  <c r="C49" i="7"/>
  <c r="H49" i="7"/>
  <c r="C50" i="7"/>
  <c r="H50" i="7"/>
  <c r="C51" i="7"/>
  <c r="H51" i="7" s="1"/>
  <c r="C52" i="7"/>
  <c r="H52" i="7" s="1"/>
  <c r="C53" i="7"/>
  <c r="H53" i="7"/>
  <c r="C54" i="7"/>
  <c r="H54" i="7" s="1"/>
  <c r="C55" i="7"/>
  <c r="H55" i="7"/>
  <c r="C65" i="7"/>
  <c r="H65" i="7" s="1"/>
  <c r="C66" i="7"/>
  <c r="H66" i="7"/>
  <c r="C67" i="7"/>
  <c r="H67" i="7" s="1"/>
  <c r="C68" i="7"/>
  <c r="H68" i="7" s="1"/>
  <c r="C69" i="7"/>
  <c r="H69" i="7" s="1"/>
  <c r="C70" i="7"/>
  <c r="H70" i="7" s="1"/>
  <c r="C71" i="7"/>
  <c r="H71" i="7" s="1"/>
  <c r="C81" i="7"/>
  <c r="H81" i="7" s="1"/>
  <c r="C82" i="7"/>
  <c r="H82" i="7" s="1"/>
  <c r="C83" i="7"/>
  <c r="H83" i="7" s="1"/>
  <c r="C84" i="7"/>
  <c r="H84" i="7"/>
  <c r="C85" i="7"/>
  <c r="H85" i="7"/>
  <c r="C86" i="7"/>
  <c r="H86" i="7" s="1"/>
  <c r="C87" i="7"/>
  <c r="H87" i="7" s="1"/>
  <c r="F23" i="5"/>
  <c r="I138" i="9" l="1"/>
  <c r="E36" i="9" s="1"/>
  <c r="I107" i="9"/>
  <c r="E35" i="9" s="1"/>
  <c r="I74" i="9"/>
  <c r="E34" i="9" s="1"/>
  <c r="I29" i="9"/>
  <c r="E33" i="9" s="1"/>
  <c r="I169" i="9"/>
  <c r="E37" i="9" s="1"/>
  <c r="F123" i="8"/>
  <c r="H56" i="7"/>
  <c r="C20" i="7" s="1"/>
  <c r="H72" i="7"/>
  <c r="C21" i="7" s="1"/>
  <c r="H88" i="7"/>
  <c r="C22" i="7" s="1"/>
  <c r="H41" i="7"/>
  <c r="C19" i="7" s="1"/>
  <c r="H13" i="7"/>
  <c r="C18" i="7" s="1"/>
  <c r="E38" i="9" l="1"/>
  <c r="F16" i="5" s="1"/>
  <c r="F17" i="5"/>
  <c r="C23" i="7"/>
  <c r="F15" i="5" l="1"/>
  <c r="F19" i="5" s="1"/>
  <c r="F2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Matys</author>
    <author/>
  </authors>
  <commentList>
    <comment ref="G3" authorId="0" shapeId="0" xr:uid="{09D99B5F-3BF2-4AFF-A766-65239B7E4242}">
      <text>
        <r>
          <rPr>
            <b/>
            <sz val="9"/>
            <color indexed="81"/>
            <rFont val="Tahoma"/>
            <family val="2"/>
            <charset val="238"/>
          </rPr>
          <t>Wybierz z listy</t>
        </r>
        <r>
          <rPr>
            <sz val="9"/>
            <color indexed="81"/>
            <rFont val="Tahoma"/>
            <family val="2"/>
            <charset val="238"/>
          </rPr>
          <t xml:space="preserve">
</t>
        </r>
      </text>
    </comment>
    <comment ref="F5" authorId="0" shapeId="0" xr:uid="{46882A5F-98B7-4A4B-9118-6BCA1BB61432}">
      <text>
        <r>
          <rPr>
            <sz val="9"/>
            <color indexed="81"/>
            <rFont val="Tahoma"/>
            <family val="2"/>
            <charset val="238"/>
          </rPr>
          <t xml:space="preserve">
</t>
        </r>
        <r>
          <rPr>
            <b/>
            <sz val="9"/>
            <color indexed="81"/>
            <rFont val="Tahoma"/>
            <family val="2"/>
            <charset val="238"/>
          </rPr>
          <t>Wzór na przeliczenie l (litr) na Mg (tony)
(l x gęstość paliwa)/ 1000 = Mg (tona)</t>
        </r>
        <r>
          <rPr>
            <sz val="9"/>
            <color indexed="81"/>
            <rFont val="Tahoma"/>
            <family val="2"/>
            <charset val="238"/>
          </rPr>
          <t xml:space="preserve">
np. 1500 l oleju opałowego, gęstość oleju opałowego np. </t>
        </r>
        <r>
          <rPr>
            <b/>
            <sz val="9"/>
            <color indexed="12"/>
            <rFont val="Tahoma"/>
            <family val="2"/>
            <charset val="238"/>
          </rPr>
          <t>0,89 kg/l</t>
        </r>
        <r>
          <rPr>
            <sz val="9"/>
            <color indexed="81"/>
            <rFont val="Tahoma"/>
            <family val="2"/>
            <charset val="238"/>
          </rPr>
          <t xml:space="preserve">
Mg = (1500 x 0,89) / 1000 = 1,335 Mg</t>
        </r>
      </text>
    </comment>
    <comment ref="E32" authorId="1" shapeId="0" xr:uid="{B90494BA-1B34-42CC-894E-740FD736EBFF}">
      <text>
        <r>
          <rPr>
            <b/>
            <sz val="8"/>
            <color indexed="81"/>
            <rFont val="Tahoma"/>
            <family val="2"/>
            <charset val="238"/>
          </rPr>
          <t>Tabela podsumowująca wysokość opłat za wprowadzanie gazów lub pyłów do powietrza z kotłowni. Wypełnia się AUTOMATYCZNIE.</t>
        </r>
        <r>
          <rPr>
            <b/>
            <sz val="8"/>
            <color indexed="55"/>
            <rFont val="Tahoma"/>
            <family val="2"/>
            <charset val="238"/>
          </rPr>
          <t xml:space="preserve">
</t>
        </r>
        <r>
          <rPr>
            <sz val="8"/>
            <color indexed="55"/>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2" authorId="0" shapeId="0" xr:uid="{815B6510-4858-4B58-AB15-B0659B49ACF7}">
      <text>
        <r>
          <rPr>
            <b/>
            <sz val="8"/>
            <color indexed="8"/>
            <rFont val="Tahoma"/>
            <family val="2"/>
            <charset val="238"/>
          </rPr>
          <t>W TYM MIEJSCU PODAJ ILOŚĆ  PALIWA W LITRACH LUB TONACH</t>
        </r>
        <r>
          <rPr>
            <b/>
            <sz val="8"/>
            <color indexed="45"/>
            <rFont val="Tahoma"/>
            <family val="2"/>
            <charset val="238"/>
          </rPr>
          <t xml:space="preserve">
</t>
        </r>
      </text>
    </comment>
    <comment ref="I30" authorId="0" shapeId="0" xr:uid="{62646D90-E583-4894-9748-280B981D02DD}">
      <text>
        <r>
          <rPr>
            <b/>
            <sz val="8"/>
            <color indexed="81"/>
            <rFont val="Tahoma"/>
            <family val="2"/>
            <charset val="238"/>
          </rPr>
          <t>PODAJ ILOŚĆ PALIWA W LITRACH LUB TONACH</t>
        </r>
        <r>
          <rPr>
            <b/>
            <sz val="8"/>
            <color indexed="45"/>
            <rFont val="Tahoma"/>
            <family val="2"/>
            <charset val="238"/>
          </rPr>
          <t xml:space="preserve">
</t>
        </r>
      </text>
    </comment>
    <comment ref="I45" authorId="0" shapeId="0" xr:uid="{B44846B3-4E65-4636-940C-423581DAB119}">
      <text>
        <r>
          <rPr>
            <b/>
            <sz val="8"/>
            <color indexed="81"/>
            <rFont val="Tahoma"/>
            <family val="2"/>
            <charset val="238"/>
          </rPr>
          <t>PODAJ ILOŚĆ PALIWA W LITRACH LUB TONACH</t>
        </r>
        <r>
          <rPr>
            <b/>
            <sz val="8"/>
            <color indexed="45"/>
            <rFont val="Tahoma"/>
            <family val="2"/>
            <charset val="238"/>
          </rPr>
          <t xml:space="preserve">
</t>
        </r>
      </text>
    </comment>
    <comment ref="I61" authorId="0" shapeId="0" xr:uid="{C8DF164E-29F9-43D5-BDAF-E98A0777A866}">
      <text>
        <r>
          <rPr>
            <b/>
            <sz val="8"/>
            <color indexed="81"/>
            <rFont val="Tahoma"/>
            <family val="2"/>
            <charset val="238"/>
          </rPr>
          <t>PODAJ ILOŚĆ PALIWA W LITRACH LUB TONACH</t>
        </r>
        <r>
          <rPr>
            <b/>
            <sz val="8"/>
            <color indexed="45"/>
            <rFont val="Tahoma"/>
            <family val="2"/>
            <charset val="238"/>
          </rPr>
          <t xml:space="preserve">
</t>
        </r>
      </text>
    </comment>
    <comment ref="I77" authorId="0" shapeId="0" xr:uid="{F03D8662-865F-4689-90EC-1ECA285232C6}">
      <text>
        <r>
          <rPr>
            <b/>
            <sz val="8"/>
            <color indexed="81"/>
            <rFont val="Tahoma"/>
            <family val="2"/>
            <charset val="238"/>
          </rPr>
          <t xml:space="preserve">PODAJ ILOŚĆ PALIWA W LITRACH LUB TONACH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D53ADA53-8387-47AC-A115-7B75F1C7A063}">
      <text>
        <r>
          <rPr>
            <b/>
            <sz val="8"/>
            <color indexed="81"/>
            <rFont val="Tahoma"/>
            <family val="2"/>
            <charset val="238"/>
          </rPr>
          <t>PROSZĘ DRUKOWAĆ WYŁĄCZNIE KOLUMNY OD A DO F</t>
        </r>
        <r>
          <rPr>
            <b/>
            <sz val="8"/>
            <color indexed="55"/>
            <rFont val="Tahoma"/>
            <family val="2"/>
            <charset val="238"/>
          </rPr>
          <t xml:space="preserve">
</t>
        </r>
      </text>
    </comment>
    <comment ref="D3" authorId="0" shapeId="0" xr:uid="{FCC8A314-B411-46AE-A073-AB258F641566}">
      <text>
        <r>
          <rPr>
            <b/>
            <sz val="8"/>
            <color indexed="81"/>
            <rFont val="Tahoma"/>
            <family val="2"/>
            <charset val="238"/>
          </rPr>
          <t>Zgodnie z Rozporządzeniem Ministra Środowiska z 19 grudnia 2019 r. roku w sprawie wykazów zawierających informacje i dane o zakresie korzystania ze środowiska oraz o wysokości należnych opłat (Dz. U. z 2019 r., poz. 2443) dla benzyny silnikowej stosuje się gęstość: 0,755 kg/l; dla gazu płynnego propanu butanu: 0,5 kg/l; dla oleju napędowego: 0,84 kg/l, dla sprężonego gazu ziemnego 0,74 kg/m3, biodesla wynosi 0,84 kg/l</t>
        </r>
      </text>
    </comment>
  </commentList>
</comments>
</file>

<file path=xl/sharedStrings.xml><?xml version="1.0" encoding="utf-8"?>
<sst xmlns="http://schemas.openxmlformats.org/spreadsheetml/2006/main" count="1342" uniqueCount="455">
  <si>
    <t xml:space="preserve">
TABELA C</t>
  </si>
  <si>
    <t>WPROWADZANIE GAZÓW LUB PYŁÓW DO POWIETRZA Z KOTŁÓW O NOMINALNEJ MOCY CIEPLNEJ DO 5 MW OPALANYCH WĘGLEM KAMIENNYM, KOKSEM, DREWNEM, OLEJEM LUB PALIWEM GAZOWYM, DLA KTÓRYCH NIE JEST WYMAGANE POZWOLENIE NA WPROWADZANIE GAZÓW LUB PYŁÓW DO POWIETRZA ALBO POZWOLENIE ZINTEGROWANE *</t>
  </si>
  <si>
    <t>Gmina:</t>
  </si>
  <si>
    <t>wybierz z listy</t>
  </si>
  <si>
    <t>Lp.</t>
  </si>
  <si>
    <t>Rodzaje kotłów</t>
  </si>
  <si>
    <t>Liczba kotłów</t>
  </si>
  <si>
    <t>Zużycie paliwa</t>
  </si>
  <si>
    <t>Jednostkowa stawka opłaty</t>
  </si>
  <si>
    <t>Wysokość opłaty [zł]</t>
  </si>
  <si>
    <t>I</t>
  </si>
  <si>
    <t>Kotły opalane węglem kamiennym</t>
  </si>
  <si>
    <t>Kocioł z rusztem mechanicznym, z urządzeniem odpylającym</t>
  </si>
  <si>
    <t>nominalna moc cieplna ≤ 3 MW</t>
  </si>
  <si>
    <t>zł/Mg</t>
  </si>
  <si>
    <t>nominalna moc cieplna &gt; 3 MW i ≤ 5 MW</t>
  </si>
  <si>
    <t>Kocioł z rusztem mechanicznym, bez urządzenia odpylającego, o nominalnej mocy cieplnej ≤ 5 MW</t>
  </si>
  <si>
    <t>Kocioł z rusztem stałym, z ciągiem naturalnym, o nominalnej mocy cieplnej ≤ 5 MW</t>
  </si>
  <si>
    <t xml:space="preserve">Kocioł z rusztem stałym, z ciągiem sztucznym, z urządzeniem odpylającym, o nominalnej mocy cieplnej ≤ 5 MW      </t>
  </si>
  <si>
    <t>Kocioł z rusztem stałym, z ciągiem sztucznym, bez urządzenia odpylającego, o nominalnej mocy cieplnej ≤ 5 MW</t>
  </si>
  <si>
    <t>II</t>
  </si>
  <si>
    <t xml:space="preserve">Kotły o nominalnej mocy cieplnej ≤ 5 MW opalane koksem </t>
  </si>
  <si>
    <t>Kocioł z rusztem stałym, z ciągiem naturalnym</t>
  </si>
  <si>
    <t>Kocioł z rusztem stałym, z ciągiem sztucznym, z urządzeniem odpylającym</t>
  </si>
  <si>
    <t>Kocioł z rusztem stałym, z ciągiem sztucznym, bez urządzenia odpylającego</t>
  </si>
  <si>
    <t>III</t>
  </si>
  <si>
    <t xml:space="preserve">Kotły o nominalnej mocy cieplnej ≤ 5 MW opalane drewnem </t>
  </si>
  <si>
    <t>IV</t>
  </si>
  <si>
    <t xml:space="preserve">Kotły o nominalnej mocy cieplnej ≤ 5 MW opalane olejem </t>
  </si>
  <si>
    <t>Olej lekki (zawartość siarki nie większa niż 0,5%)</t>
  </si>
  <si>
    <t>Olej opałowy (zawartość siarki nie większa niż 1%)</t>
  </si>
  <si>
    <t>Olej opałowy (zawartość siarki od 1%  do 1,5%)</t>
  </si>
  <si>
    <t>Olej napędowy</t>
  </si>
  <si>
    <t>V</t>
  </si>
  <si>
    <t>Kotły opalane paliwem gazowym</t>
  </si>
  <si>
    <t>Gaz ziemny wysokometanowy</t>
  </si>
  <si>
    <t>nominalna moc cieplna ≤ 1,4 MW</t>
  </si>
  <si>
    <t>nominalna moc cieplna &gt; 1,4 MW i ≤ 5 MW</t>
  </si>
  <si>
    <t>Gaz ziemny zaazotowany</t>
  </si>
  <si>
    <t>Gaz płynny propan-butan</t>
  </si>
  <si>
    <t>nominalna moc cieplna ≤ 5 MW</t>
  </si>
  <si>
    <t>Wysokość opłaty ogółem [zł]</t>
  </si>
  <si>
    <t xml:space="preserve">
* Niniejszą tabelę wypełnia się oddzielnie dla każdej gminy. W tabeli wypełnia się tylko te pozycje, które dotyczą danego podmiotu korzystającego ze środowiska.</t>
  </si>
  <si>
    <t>Gmina</t>
  </si>
  <si>
    <t>Suma opłat za wprowadzanie gazów lub pyłów do powietrza z kotłów w poszczególnych gminach [zł]</t>
  </si>
  <si>
    <t xml:space="preserve">
</t>
  </si>
  <si>
    <t>………………………………
(data)</t>
  </si>
  <si>
    <t>………………………….……..  
(czytelny podpis osoby wypełniającej)</t>
  </si>
  <si>
    <t>……………………………………………….                  
(podpis osoby upoważnionej do reprezentowania podmiotu)</t>
  </si>
  <si>
    <t xml:space="preserve">
</t>
  </si>
  <si>
    <t xml:space="preserve">
                                                                 </t>
  </si>
  <si>
    <t xml:space="preserve">
</t>
  </si>
  <si>
    <r>
      <rPr>
        <b/>
        <sz val="9"/>
        <rFont val="Arial"/>
        <family val="2"/>
        <charset val="238"/>
      </rPr>
      <t>Kotły o nominalnej mocy cieplnej ≤ 5 MW opalane olejem</t>
    </r>
    <r>
      <rPr>
        <sz val="9"/>
        <rFont val="Arial"/>
        <family val="2"/>
        <charset val="238"/>
      </rPr>
      <t xml:space="preserve"> </t>
    </r>
  </si>
  <si>
    <r>
      <rPr>
        <sz val="9"/>
        <rFont val="Arial"/>
        <family val="2"/>
        <charset val="238"/>
      </rPr>
      <t>[Mg lub m</t>
    </r>
    <r>
      <rPr>
        <vertAlign val="superscript"/>
        <sz val="9"/>
        <rFont val="Arial"/>
        <family val="2"/>
        <charset val="238"/>
      </rPr>
      <t>3</t>
    </r>
    <r>
      <rPr>
        <sz val="9"/>
        <rFont val="Arial"/>
        <family val="2"/>
        <charset val="238"/>
      </rPr>
      <t>]</t>
    </r>
  </si>
  <si>
    <r>
      <rPr>
        <sz val="9"/>
        <rFont val="Arial"/>
        <family val="2"/>
        <charset val="238"/>
      </rPr>
      <t>[zł/Mg lub zł/10</t>
    </r>
    <r>
      <rPr>
        <vertAlign val="superscript"/>
        <sz val="9"/>
        <rFont val="Arial"/>
        <family val="2"/>
        <charset val="238"/>
      </rPr>
      <t>6</t>
    </r>
    <r>
      <rPr>
        <sz val="9"/>
        <rFont val="Arial"/>
        <family val="2"/>
        <charset val="238"/>
      </rPr>
      <t xml:space="preserve"> m</t>
    </r>
    <r>
      <rPr>
        <vertAlign val="superscript"/>
        <sz val="9"/>
        <rFont val="Arial"/>
        <family val="2"/>
        <charset val="238"/>
      </rPr>
      <t>3</t>
    </r>
    <r>
      <rPr>
        <sz val="9"/>
        <rFont val="Arial"/>
        <family val="2"/>
        <charset val="238"/>
      </rPr>
      <t xml:space="preserve">] </t>
    </r>
  </si>
  <si>
    <t>(podpis osoby upoważnionej do reprezentowania podmiotu)</t>
  </si>
  <si>
    <t>( czytelny podpis osoby wypełniającej)</t>
  </si>
  <si>
    <t>(data)</t>
  </si>
  <si>
    <t>…………………………………………….</t>
  </si>
  <si>
    <t>………………………………………….</t>
  </si>
  <si>
    <t>…………..</t>
  </si>
  <si>
    <r>
      <t xml:space="preserve">Suma opłat ogółem </t>
    </r>
    <r>
      <rPr>
        <b/>
        <vertAlign val="superscript"/>
        <sz val="10"/>
        <rFont val="Arial"/>
        <family val="2"/>
        <charset val="238"/>
      </rPr>
      <t>5</t>
    </r>
    <r>
      <rPr>
        <vertAlign val="superscript"/>
        <sz val="10"/>
        <rFont val="Arial"/>
        <family val="2"/>
        <charset val="238"/>
      </rPr>
      <t>)</t>
    </r>
    <r>
      <rPr>
        <b/>
        <sz val="10"/>
        <rFont val="Arial"/>
        <family val="2"/>
        <charset val="238"/>
      </rPr>
      <t xml:space="preserve"> [zł]</t>
    </r>
  </si>
  <si>
    <r>
      <rPr>
        <b/>
        <sz val="10"/>
        <rFont val="Arial"/>
        <family val="2"/>
        <charset val="238"/>
      </rPr>
      <t xml:space="preserve">Wysokość opłaty za składowanie odpadów ogółem </t>
    </r>
    <r>
      <rPr>
        <b/>
        <vertAlign val="superscript"/>
        <sz val="10"/>
        <rFont val="Arial"/>
        <family val="2"/>
        <charset val="238"/>
      </rPr>
      <t>4)</t>
    </r>
  </si>
  <si>
    <t>A</t>
  </si>
  <si>
    <t>Odpady składowane nieselektywnie</t>
  </si>
  <si>
    <t>2.2</t>
  </si>
  <si>
    <t>Odpady składowane selektywnie</t>
  </si>
  <si>
    <t>2.1</t>
  </si>
  <si>
    <t>Składowanie odpadów</t>
  </si>
  <si>
    <r>
      <t xml:space="preserve">Wysokość opłaty za wprowadzanie gazów lub pyłów do powietrza ogółem </t>
    </r>
    <r>
      <rPr>
        <b/>
        <vertAlign val="superscript"/>
        <sz val="10"/>
        <rFont val="Arial"/>
        <family val="2"/>
        <charset val="238"/>
      </rPr>
      <t>4)</t>
    </r>
  </si>
  <si>
    <t>E</t>
  </si>
  <si>
    <t>Chów lub hodowla drobiu</t>
  </si>
  <si>
    <t>1.5</t>
  </si>
  <si>
    <t>D</t>
  </si>
  <si>
    <t>Silniki spalinowe</t>
  </si>
  <si>
    <t>1.4</t>
  </si>
  <si>
    <t>C</t>
  </si>
  <si>
    <t>Kotły o nominalnej mocy cieplnej do 5 MW opalane 
węglem kamiennym, koksem, drewnem, olejem lub 
paliwem gazowym, dla których nie jest wymagane
 pozwolenie na wprowadzanie gazów lub pyłów do 
powietrza albo pozwolenie zintegrowane</t>
  </si>
  <si>
    <t>1.3</t>
  </si>
  <si>
    <t>B</t>
  </si>
  <si>
    <t>Przeładunek benzyn silnikowych</t>
  </si>
  <si>
    <t>1.2</t>
  </si>
  <si>
    <t xml:space="preserve">Źródła powstawania substancji wprowadzanych do powietrza </t>
  </si>
  <si>
    <t>1.1</t>
  </si>
  <si>
    <t>Wprowadzanie gazów lub pyłów do powietrza</t>
  </si>
  <si>
    <r>
      <rPr>
        <b/>
        <sz val="10"/>
        <rFont val="Arial"/>
        <family val="2"/>
        <charset val="238"/>
      </rPr>
      <t xml:space="preserve">Kod tabeli </t>
    </r>
    <r>
      <rPr>
        <b/>
        <vertAlign val="superscript"/>
        <sz val="10"/>
        <rFont val="Arial"/>
        <family val="2"/>
        <charset val="238"/>
      </rPr>
      <t>3)</t>
    </r>
  </si>
  <si>
    <t>Rodzaj korzystania ze środowiska</t>
  </si>
  <si>
    <t>Adres e-mail:</t>
  </si>
  <si>
    <t>Telefon/faks:</t>
  </si>
  <si>
    <t>REGON:</t>
  </si>
  <si>
    <t>Adres:</t>
  </si>
  <si>
    <t>Nazwa:</t>
  </si>
  <si>
    <t>Podmiot korzystający ze środowiska</t>
  </si>
  <si>
    <t>rok:</t>
  </si>
  <si>
    <r>
      <rPr>
        <b/>
        <sz val="12"/>
        <rFont val="Arial"/>
        <family val="2"/>
        <charset val="238"/>
      </rPr>
      <t>ZBIORCZE ZESTAWIENIE INFORMACJI O ZAKRESIE KORZYSTANIA ZE ŚRODOWISKA ORAZ O WYSOKOŚCI NALEŻNYCH OPŁAT</t>
    </r>
    <r>
      <rPr>
        <b/>
        <sz val="10"/>
        <rFont val="Arial"/>
        <family val="2"/>
        <charset val="238"/>
      </rPr>
      <t xml:space="preserve"> </t>
    </r>
    <r>
      <rPr>
        <b/>
        <vertAlign val="superscript"/>
        <sz val="10"/>
        <rFont val="Arial"/>
        <family val="2"/>
        <charset val="238"/>
      </rPr>
      <t>1)</t>
    </r>
  </si>
  <si>
    <t>Żywiec</t>
  </si>
  <si>
    <t>Żory</t>
  </si>
  <si>
    <t>Żarnowiec</t>
  </si>
  <si>
    <t>Żarki</t>
  </si>
  <si>
    <t>Zebrzydowice</t>
  </si>
  <si>
    <t>Zbrosławice</t>
  </si>
  <si>
    <t>Zawiercie</t>
  </si>
  <si>
    <t>Zabrze</t>
  </si>
  <si>
    <t>Wyry</t>
  </si>
  <si>
    <t>Wręczyca Wielka</t>
  </si>
  <si>
    <t>Woźniki</t>
  </si>
  <si>
    <t>Wojkowice</t>
  </si>
  <si>
    <t>Wodzisław Śląski</t>
  </si>
  <si>
    <t>Włodowice</t>
  </si>
  <si>
    <t>Wisła</t>
  </si>
  <si>
    <t>Wilkowice</t>
  </si>
  <si>
    <t>Wilamowice</t>
  </si>
  <si>
    <t>Wielowieś</t>
  </si>
  <si>
    <t>Węgierska Górka</t>
  </si>
  <si>
    <t>Ustroń</t>
  </si>
  <si>
    <t>Ujsoły</t>
  </si>
  <si>
    <t>Tychy</t>
  </si>
  <si>
    <t>Tworóg</t>
  </si>
  <si>
    <t>Toszek</t>
  </si>
  <si>
    <t>Tarnowskie Góry</t>
  </si>
  <si>
    <t>Świnna</t>
  </si>
  <si>
    <t xml:space="preserve">Świętochłowice  </t>
  </si>
  <si>
    <t>Świerklany</t>
  </si>
  <si>
    <t>Świerklaniec</t>
  </si>
  <si>
    <t>Ślemień</t>
  </si>
  <si>
    <t>Szczyrk</t>
  </si>
  <si>
    <t>Szczekociny</t>
  </si>
  <si>
    <t>Suszec</t>
  </si>
  <si>
    <t>Strumień</t>
  </si>
  <si>
    <t>Starcza</t>
  </si>
  <si>
    <t>Sośnicowice</t>
  </si>
  <si>
    <t>Sosnowiec</t>
  </si>
  <si>
    <t>Sławków</t>
  </si>
  <si>
    <t>Skoczów</t>
  </si>
  <si>
    <t>Siewierz</t>
  </si>
  <si>
    <t>Siemianowice Śląskie</t>
  </si>
  <si>
    <t>Rydułtowy</t>
  </si>
  <si>
    <t>Rybnik</t>
  </si>
  <si>
    <t>Rudziniec</t>
  </si>
  <si>
    <t>Rudnik</t>
  </si>
  <si>
    <t>Ruda Śląska</t>
  </si>
  <si>
    <t>Rędziny</t>
  </si>
  <si>
    <t>Rajcza</t>
  </si>
  <si>
    <t>Radzionków</t>
  </si>
  <si>
    <t>Radziechowy-Wieprz</t>
  </si>
  <si>
    <t>Radlin</t>
  </si>
  <si>
    <t>Racibórz</t>
  </si>
  <si>
    <t>Pyskowice</t>
  </si>
  <si>
    <t>Pszów</t>
  </si>
  <si>
    <t>Pszczyna</t>
  </si>
  <si>
    <t>Psary</t>
  </si>
  <si>
    <t>Przystajń</t>
  </si>
  <si>
    <t>Przyrów</t>
  </si>
  <si>
    <t>Poręba</t>
  </si>
  <si>
    <t>Porąbka</t>
  </si>
  <si>
    <t>Poraj</t>
  </si>
  <si>
    <t>Popów</t>
  </si>
  <si>
    <t>Poczesna</t>
  </si>
  <si>
    <t>Pilica</t>
  </si>
  <si>
    <t>Pilchowice</t>
  </si>
  <si>
    <t>Pietrowice Wielkie</t>
  </si>
  <si>
    <t>Piekary Śląskie</t>
  </si>
  <si>
    <t>Pawonków</t>
  </si>
  <si>
    <t>Pawłowice</t>
  </si>
  <si>
    <t>Panki</t>
  </si>
  <si>
    <t>Ożarowice</t>
  </si>
  <si>
    <t>Orzesze</t>
  </si>
  <si>
    <t>Ornontowice</t>
  </si>
  <si>
    <t>Opatów</t>
  </si>
  <si>
    <t>Olsztyn</t>
  </si>
  <si>
    <t>Ogrodzieniec</t>
  </si>
  <si>
    <t>Niegowa</t>
  </si>
  <si>
    <t>Nędza</t>
  </si>
  <si>
    <t>Myszków</t>
  </si>
  <si>
    <t>Mysłowice</t>
  </si>
  <si>
    <t>Mykanów</t>
  </si>
  <si>
    <t>Mszana</t>
  </si>
  <si>
    <t>Mstów</t>
  </si>
  <si>
    <t>Milówka</t>
  </si>
  <si>
    <t>Mikołów</t>
  </si>
  <si>
    <t>Mierzęcice</t>
  </si>
  <si>
    <t>Miedźno</t>
  </si>
  <si>
    <t>Miedźna</t>
  </si>
  <si>
    <t>Miasteczko Śląskie</t>
  </si>
  <si>
    <t>Marklowice</t>
  </si>
  <si>
    <t>Łodygowice</t>
  </si>
  <si>
    <t>Łękawica</t>
  </si>
  <si>
    <t>Łazy</t>
  </si>
  <si>
    <t>Łaziska Górne</t>
  </si>
  <si>
    <t>Lyski</t>
  </si>
  <si>
    <t>Lubomia</t>
  </si>
  <si>
    <t>Lubliniec</t>
  </si>
  <si>
    <t>Lipowa</t>
  </si>
  <si>
    <t>Lipie</t>
  </si>
  <si>
    <t>Lędziny</t>
  </si>
  <si>
    <t>Lelów</t>
  </si>
  <si>
    <t>Kuźnia Raciborska</t>
  </si>
  <si>
    <t>Krzyżanowice</t>
  </si>
  <si>
    <t>Krzepice</t>
  </si>
  <si>
    <t>Krzanowice</t>
  </si>
  <si>
    <t>Kruszyna</t>
  </si>
  <si>
    <t>Krupski Młyn</t>
  </si>
  <si>
    <t>Kroczyce</t>
  </si>
  <si>
    <t>Kozy</t>
  </si>
  <si>
    <t>Koziegłowy</t>
  </si>
  <si>
    <t>Koszęcin</t>
  </si>
  <si>
    <t>Koszarawa</t>
  </si>
  <si>
    <t>Kornowac</t>
  </si>
  <si>
    <t>Konopiska</t>
  </si>
  <si>
    <t>Koniecpol</t>
  </si>
  <si>
    <t>Kochanowice</t>
  </si>
  <si>
    <t>Kobiór</t>
  </si>
  <si>
    <t>Knurów</t>
  </si>
  <si>
    <t>Kłomnice</t>
  </si>
  <si>
    <t>Kłobuck</t>
  </si>
  <si>
    <t>Katowice</t>
  </si>
  <si>
    <t>Kamienica Polska</t>
  </si>
  <si>
    <t>Kalety</t>
  </si>
  <si>
    <t>Jeleśnia</t>
  </si>
  <si>
    <t>Jejkowice</t>
  </si>
  <si>
    <t>Jaworzno</t>
  </si>
  <si>
    <t>Jaworze</t>
  </si>
  <si>
    <t>Jastrzębie-Zdrój</t>
  </si>
  <si>
    <t>Jasienica</t>
  </si>
  <si>
    <t>Janów</t>
  </si>
  <si>
    <t>Istebna</t>
  </si>
  <si>
    <t>Irządze</t>
  </si>
  <si>
    <t>Imielin</t>
  </si>
  <si>
    <t>Herby</t>
  </si>
  <si>
    <t>Hażlach</t>
  </si>
  <si>
    <t>Gorzyce</t>
  </si>
  <si>
    <t>Goleszów</t>
  </si>
  <si>
    <t>Godów</t>
  </si>
  <si>
    <t>Goczałkowice-Zdrój</t>
  </si>
  <si>
    <t>Gliwice</t>
  </si>
  <si>
    <t>Gilowice</t>
  </si>
  <si>
    <t>Gierałtowice</t>
  </si>
  <si>
    <t>Gaszowice</t>
  </si>
  <si>
    <t>Dębowiec</t>
  </si>
  <si>
    <t>Dąbrowa Zielona</t>
  </si>
  <si>
    <t xml:space="preserve">Dąbrowa Górnicza   </t>
  </si>
  <si>
    <t>Częstochowa</t>
  </si>
  <si>
    <t>Czerwionka-Leszczyny</t>
  </si>
  <si>
    <t>Czernichów</t>
  </si>
  <si>
    <t>Czeladź</t>
  </si>
  <si>
    <t>Czechowice-Dziedzice</t>
  </si>
  <si>
    <t>Cieszyn</t>
  </si>
  <si>
    <t>Ciasna</t>
  </si>
  <si>
    <t>Chybie</t>
  </si>
  <si>
    <t>Chorzów</t>
  </si>
  <si>
    <t>Chełm Śląski</t>
  </si>
  <si>
    <t>Bytom</t>
  </si>
  <si>
    <t>Buczkowice</t>
  </si>
  <si>
    <t>Brenna</t>
  </si>
  <si>
    <t>Boronów</t>
  </si>
  <si>
    <t>Bojszowy</t>
  </si>
  <si>
    <t>Bobrowniki</t>
  </si>
  <si>
    <t>Blachownia</t>
  </si>
  <si>
    <t>Bieruń</t>
  </si>
  <si>
    <t>Bielsko-Biała</t>
  </si>
  <si>
    <t>Będzin</t>
  </si>
  <si>
    <t>Bestwina</t>
  </si>
  <si>
    <t>* Niniejszą tabelę wypełnia się oddzielnie dla każdej gminy. W tabeli wypełnia się tylko te pozycje, które dotyczą danego podmiotu korzystającego ze środowiska.</t>
  </si>
  <si>
    <t>Napełnianie zbiorników pojazdów</t>
  </si>
  <si>
    <t>Napełnianie cystern samochodowych</t>
  </si>
  <si>
    <t>Napełnianie cystern kolejowych</t>
  </si>
  <si>
    <t>Napełnianie zbiorników naziemnych w kontenerowych stacjach paliw</t>
  </si>
  <si>
    <t>Napełnianie zbiorników podziemnych</t>
  </si>
  <si>
    <t>Opróżnianie zbiorników z dachem pływającym</t>
  </si>
  <si>
    <t>Napełnianie zbiorników z dachem stałym</t>
  </si>
  <si>
    <t>[%]</t>
  </si>
  <si>
    <t>ilość paliwa 
w tonach</t>
  </si>
  <si>
    <t>Jednostkowa stawka opłaty [zł/Mg]</t>
  </si>
  <si>
    <t>Skuteczność redukcji emisji</t>
  </si>
  <si>
    <t>Ilość przeładowanej benzyny [Mg]</t>
  </si>
  <si>
    <t>Przeładunek benzyn</t>
  </si>
  <si>
    <t>GMINA:</t>
  </si>
  <si>
    <t>PRZEŁADUNEK BENZYN SILNIKOWYCH *</t>
  </si>
  <si>
    <t>wybierz właściwą gminę z listy</t>
  </si>
  <si>
    <t>TABELA B (5)</t>
  </si>
  <si>
    <t xml:space="preserve">* Niniejszą tabelę wypełnia się oddzielnie dla każdej gminy. W tabeli wypełnia się tylko te pozycje, które dotyczą danego podmiotu korzystającego ze środowiska.
</t>
  </si>
  <si>
    <t>TABELA B (4)</t>
  </si>
  <si>
    <t>TABELA B (3)</t>
  </si>
  <si>
    <t>Skuteczność 
redukcji emisji</t>
  </si>
  <si>
    <t>TABELA B (2)</t>
  </si>
  <si>
    <t>…………………………………………………. 
(podpis osoby upoważnionej do reprezentowania podmiotu)</t>
  </si>
  <si>
    <t xml:space="preserve">……………………………………………….                 (czytelny podpis osoby wypełniającej)                </t>
  </si>
  <si>
    <t>………………………………    
          (data)</t>
  </si>
  <si>
    <t>Suma opłat za wprowadzanie gazów do powietrza z przeładunku benzyn silnikowych w poszczególnych gminach [zł]</t>
  </si>
  <si>
    <t>Wysokość 
opłaty [zł]</t>
  </si>
  <si>
    <t>TABELA B</t>
  </si>
  <si>
    <t xml:space="preserve">       </t>
  </si>
  <si>
    <t>ton</t>
  </si>
  <si>
    <t>litrów</t>
  </si>
  <si>
    <t>biodiesel</t>
  </si>
  <si>
    <t>olej napędowy</t>
  </si>
  <si>
    <t>gaz płynny propan-butan</t>
  </si>
  <si>
    <r>
      <rPr>
        <sz val="9"/>
        <rFont val="Arial"/>
        <family val="2"/>
        <charset val="238"/>
      </rPr>
      <t>benzyna silnikowa</t>
    </r>
    <r>
      <rPr>
        <vertAlign val="superscript"/>
        <sz val="9"/>
        <rFont val="Arial"/>
        <family val="2"/>
        <charset val="238"/>
      </rPr>
      <t>10</t>
    </r>
    <r>
      <rPr>
        <vertAlign val="superscript"/>
        <sz val="10"/>
        <rFont val="Arial"/>
        <family val="2"/>
        <charset val="238"/>
      </rPr>
      <t>)</t>
    </r>
  </si>
  <si>
    <t>Silniki w innych pojazdach samochodowych o dopuszczalnej masie całkowitej do 3,5 Mg i w motorowerach</t>
  </si>
  <si>
    <t>Silniki w jednostkach pływających żeglugi śródlądowej wyprodukowanych po 2007r lub z dokumentem potwierdzającym spełnienie wymagań etapu IIIA***</t>
  </si>
  <si>
    <t>Silniki w jednostkach pływających żeglugi śródlądowej wyprodukowanych do 2007r</t>
  </si>
  <si>
    <t xml:space="preserve">
Silniki w pojazdach szynowych wyprodukowanych po 2007r lub z dokumentem potwierdzającym spełnienie wymagań etapu IIIA***
</t>
  </si>
  <si>
    <t xml:space="preserve">Silniki w pojazdach szynowych wyprodukowanych do 2007r </t>
  </si>
  <si>
    <t>Silniki w pojazdach wolnobieżnych, maszynach
i urządzeniach wyprodukowanych po dniu 31.12.2008 r.
lub z dokumentem potwierdzającym spełnienie wymagań
etapu IIIA***</t>
  </si>
  <si>
    <t>Silniki w pojazdach wolnobieżnych, maszynach i urządzeniach wyprodukowanych w latach 2004 - 2008 lub z dokumentem potwierdzającym spełnienie wymagań etapu II***</t>
  </si>
  <si>
    <t xml:space="preserve">Silniki w pojazdach wolnobieżnych, maszynach i urządzeniach wyprodukowanych w latach 2000 - 2003 lub z dokumentem potwierdzającym spełnienie wymagań etapu I*** </t>
  </si>
  <si>
    <t xml:space="preserve">Silniki w pojazdach wolnobieżnych, maszynach i urządzeniach wyprodukowanych do 1999r </t>
  </si>
  <si>
    <t>Silniki w ciągnikach rolniczych zarejetsrowanych po raz pierwszy po dniu 01.01.2008r lub z dokumentem potwierdzającym spełnienie wymagań etapu IIIA ***</t>
  </si>
  <si>
    <t>Silniki w ciągnikach rolniczych zarejetsrowanych po raz pierwszy w okresie 01.01.2004r - 31.12.2007r lub z dokumentem potwierdzającym spełnienie wymagań etapu II***</t>
  </si>
  <si>
    <t>Silniki w ciągnikach rolniczych zarejetsrowanych po raz pierwszy w okresie 01.07.2001r - 31.12.2003r lub z dokumentem potwierdzającym spełnienie wymagań etapu I***</t>
  </si>
  <si>
    <t>Silniki w ciągnikach rolniczych zarejetsrowanych po raz pierwszy do dnia 30.06.2001r</t>
  </si>
  <si>
    <t>m³</t>
  </si>
  <si>
    <t>sprężony gaz ziemny (silniki przebudowane), w tym biometan</t>
  </si>
  <si>
    <t>sprężony gaz ziemny (silniki fabryczne)</t>
  </si>
  <si>
    <t>Silniki w pojazdach samochodowych o dopuszczalnej masie całkowitej powyżej 3,5 Mg z dokumentem potwierdzającym spełnianie wymagań EURO 5**</t>
  </si>
  <si>
    <t>Silniki w pojazdach samochodowych o dopuszczalnej masie całkowitej powyżej 3,5 Mg zarejestrowanych po raz pierwszy w okresie 01.10.2006r - 30.09.2009r lub z dokumentem potwierdzającym spełnianie wymagań EURO 4**</t>
  </si>
  <si>
    <t xml:space="preserve">
Silniki w pojazdach samochodowych o dopuszczalnej masie całkowitej powyżej 3,5 Mg zarejestrowanych po raz pierwszy w okresie 01.10.2001r - 30.09.2006r lub z dokumentem potwierdzającym spełnianie wymagań EURO 3**</t>
  </si>
  <si>
    <t>Silniki w pojazdach samochodowych o dopuszczalnej masie całkowitej powyżej 3,5 Mg zarejestrowanych po raz pierwszy w okresie 01.10.1996r - 30.09.2001r lub z dokumentem potwierdzającym spełnianie wymagań EURO 2**</t>
  </si>
  <si>
    <t>Silniki w pojazdach samochodowych o dopuszczalnej masie całkowitej powyżej 3,5 Mg zarejestrowanych po raz pierwszy w okresie 01.10.1993r - 30.09.1996r lub z dokumentem potwierdzającym spełnianie wymagań EURO 1**</t>
  </si>
  <si>
    <t xml:space="preserve">Silniki w autobusach o dopuszczalnej masie całkowitej powyżej 3,5 Mg zarejestrowanych po raz pierwszy do dnia 30.09.1993r </t>
  </si>
  <si>
    <t xml:space="preserve">Silniki w samochodach o dopuszczalnej masie całkowitej powyżej 3,5 Mg, z wyjątkiem autobusów, zarejestrowanych po raz pierwszy do dnia 30.09.1993r </t>
  </si>
  <si>
    <t>Silniki w samochodach o dopuszczalnej masie całkowitej do 3,5 Mg innych niż osobowe z dokumentem potwierdzającym spełnienie wymagań EURO 5**</t>
  </si>
  <si>
    <t xml:space="preserve">
Silniki w samochodach o dopuszczalnej masie całkowitej do 3,5 Mg innych niż osobowe zarejestrowanych po raz pierwszypo dniu 30.06.2006r lub z dokumentem potwierdzającym spełnienie wymagań EURO 4**</t>
  </si>
  <si>
    <t xml:space="preserve">
Silniki w samochodach o dopuszczalnej masie całkowitej do 3,5 Mg innych niż osobowe zarejestrowanych po raz pierwszy w okresie 30.07.2001r - 30.06.2006r lub z dokumentem potwierdzającym spełnienie wymagań EURO 3**</t>
  </si>
  <si>
    <t>Silniki w samochodach o dopuszczalnej masie całkowitej do 3,5 Mg innych niż osobowe zarejestrowanych po raz pierwszy w okresie 01.07.1997r - 30.06.2001r lub z dokumentem potwierdzającym spełnienie wymagań EURO 2**</t>
  </si>
  <si>
    <t>Silniki w samochodach o dopuszczalnej masie całkowitej do 3,5 Mg innych niż osobowe zarejestrowanych po raz pierwszy w okresie 01.10.1993r - 30.06.1997r lub z dokumentem potwierdzającym spełnienie wymagań EURO 1**</t>
  </si>
  <si>
    <t>Silniki w samochodach o dopuszczalnej masie całkowitej do 3,5 Mg innych niż osobowe zarejestrowanych po raz pierwszy do dnia 30.09.1993r</t>
  </si>
  <si>
    <t>Silniki w samochodach osobowych z dokumentem potwierdzającym spełnienie wymagań EURO 5**</t>
  </si>
  <si>
    <t>Silniki w samochodach osobowych zarejestrowanych po dniu 31.12.2005r lub z dokumentem potwierdzającym spełnienie wymagań EURO 4**</t>
  </si>
  <si>
    <t>Silniki w samochodach osobowych zarejestrowanych po raz pierwszy w okresie 01.01.2001r - 31.12.2005r lub z dokumentem potwierdzającym spełnienie wymagań EURO 3**</t>
  </si>
  <si>
    <r>
      <rPr>
        <sz val="9"/>
        <rFont val="Arial"/>
        <family val="2"/>
        <charset val="238"/>
      </rPr>
      <t>Silniki w samochodach osobowych zarejestrowanych po raz pierwszy w okresie 01.01.1997r - 31.12.2000r lub z dokumentem potwierdzającym spełnienie wymagań EURO 2</t>
    </r>
    <r>
      <rPr>
        <sz val="10"/>
        <rFont val="Arial"/>
        <family val="2"/>
        <charset val="238"/>
      </rPr>
      <t>**</t>
    </r>
  </si>
  <si>
    <r>
      <rPr>
        <sz val="9"/>
        <rFont val="Arial"/>
        <family val="2"/>
        <charset val="238"/>
      </rPr>
      <t>Silniki w samochodach osobowych zarejestrowanych po raz pierwszy w okresie 01.01.1993r - 31.12.1996r lub z dokumentem potwierdzającym spełnienie wymagań EURO 1</t>
    </r>
    <r>
      <rPr>
        <sz val="10"/>
        <rFont val="Arial"/>
        <family val="2"/>
        <charset val="238"/>
      </rPr>
      <t>**</t>
    </r>
  </si>
  <si>
    <t>Silniki w samochodach osobowych zarejestrowanych po raz pierwszy do dnia 31.12.1992r</t>
  </si>
  <si>
    <t>[zł]</t>
  </si>
  <si>
    <t>[zł/Mg]</t>
  </si>
  <si>
    <t>[Mg]</t>
  </si>
  <si>
    <t>Ilość paliwa w tonach [Mg]</t>
  </si>
  <si>
    <t>Wysokość opłaty</t>
  </si>
  <si>
    <r>
      <rPr>
        <b/>
        <sz val="9"/>
        <rFont val="Arial"/>
        <family val="2"/>
        <charset val="238"/>
      </rPr>
      <t>Zużycie paliwa</t>
    </r>
    <r>
      <rPr>
        <b/>
        <vertAlign val="superscript"/>
        <sz val="9"/>
        <rFont val="Arial"/>
        <family val="2"/>
        <charset val="238"/>
      </rPr>
      <t>9</t>
    </r>
    <r>
      <rPr>
        <b/>
        <vertAlign val="superscript"/>
        <sz val="10"/>
        <rFont val="Arial"/>
        <family val="2"/>
        <charset val="238"/>
      </rPr>
      <t>)</t>
    </r>
  </si>
  <si>
    <t>Rodzaj paliwa</t>
  </si>
  <si>
    <t>Rodzaj silnika spalinowego</t>
  </si>
  <si>
    <t>WPROWADZANIE GAZÓW LUB PYŁÓW DO POWIETRZA Z PROCESÓW SPALANIA PALIW W SILNIKACH SPALINOWYCH*</t>
  </si>
  <si>
    <t>W TYM MIEJSCU WPISZ
ILOŚĆ ZUŻYTEGO PALIWA
 (OPŁATA ZOSTANIE WYLICZONA AUTOMATYCZNIE)</t>
  </si>
  <si>
    <t>TABELA D</t>
  </si>
  <si>
    <t>TABELA C (5)</t>
  </si>
  <si>
    <t>TABELA C (4)</t>
  </si>
  <si>
    <t>TABELA C (3)</t>
  </si>
  <si>
    <t xml:space="preserve">
TABELA C (2)</t>
  </si>
  <si>
    <t>Banie Mazurskie</t>
  </si>
  <si>
    <t>Barciany</t>
  </si>
  <si>
    <t>Bartoszyce</t>
  </si>
  <si>
    <t>Biała Piska</t>
  </si>
  <si>
    <t>Biskupiec</t>
  </si>
  <si>
    <t>Bisztynek</t>
  </si>
  <si>
    <t>Braniewo</t>
  </si>
  <si>
    <t>Budry</t>
  </si>
  <si>
    <t>Dąbrówno</t>
  </si>
  <si>
    <t>Dobre Miasto</t>
  </si>
  <si>
    <t>Dubeninki</t>
  </si>
  <si>
    <t>Dywity</t>
  </si>
  <si>
    <t>Działdowo</t>
  </si>
  <si>
    <t>Dźwierzuty</t>
  </si>
  <si>
    <t>Elbląg</t>
  </si>
  <si>
    <t>Ełk</t>
  </si>
  <si>
    <t>Frombork</t>
  </si>
  <si>
    <t>Gietrzwałd</t>
  </si>
  <si>
    <t>Giżycko</t>
  </si>
  <si>
    <t>Godkowo</t>
  </si>
  <si>
    <t>Gołdap</t>
  </si>
  <si>
    <t>Górowo Iławeckie</t>
  </si>
  <si>
    <t>Grodziczno</t>
  </si>
  <si>
    <t>Gronowo Elbląskie</t>
  </si>
  <si>
    <t>Grunwald</t>
  </si>
  <si>
    <t>Iława</t>
  </si>
  <si>
    <t>Iłowo-Osada</t>
  </si>
  <si>
    <t>Janowiec Kościelny</t>
  </si>
  <si>
    <t>Janowo</t>
  </si>
  <si>
    <t>Jedwabno</t>
  </si>
  <si>
    <t>Jeziorany</t>
  </si>
  <si>
    <t>Jonkowo</t>
  </si>
  <si>
    <t>Kalinowo</t>
  </si>
  <si>
    <t>Kętrzyn</t>
  </si>
  <si>
    <t>Kisielice</t>
  </si>
  <si>
    <t>Kiwity</t>
  </si>
  <si>
    <t>Kolno</t>
  </si>
  <si>
    <t>Korsze</t>
  </si>
  <si>
    <t>Kowale Oleckie</t>
  </si>
  <si>
    <t>Kozłowo</t>
  </si>
  <si>
    <t>Kruklanki</t>
  </si>
  <si>
    <t>Kurzętnik</t>
  </si>
  <si>
    <t>Lelkowo</t>
  </si>
  <si>
    <t>Lidzbark</t>
  </si>
  <si>
    <t>Lidzbark Warmiński</t>
  </si>
  <si>
    <t>Lubawa</t>
  </si>
  <si>
    <t>Lubomino</t>
  </si>
  <si>
    <t>Łukta</t>
  </si>
  <si>
    <t>Małdyty</t>
  </si>
  <si>
    <t>Markusy</t>
  </si>
  <si>
    <t>Mikołajki</t>
  </si>
  <si>
    <t>Milejewo</t>
  </si>
  <si>
    <t>Miłakowo</t>
  </si>
  <si>
    <t>Miłki</t>
  </si>
  <si>
    <t>Miłomłyn</t>
  </si>
  <si>
    <t>Młynary</t>
  </si>
  <si>
    <t>Morąg</t>
  </si>
  <si>
    <t>Mrągowo</t>
  </si>
  <si>
    <t>Nidzica</t>
  </si>
  <si>
    <t>Nowe Miasto Lubawskie</t>
  </si>
  <si>
    <t>Olecko</t>
  </si>
  <si>
    <t>Olsztynek</t>
  </si>
  <si>
    <t>Orneta</t>
  </si>
  <si>
    <t>Orzysz</t>
  </si>
  <si>
    <t>Ostróda</t>
  </si>
  <si>
    <t>Pasłęk</t>
  </si>
  <si>
    <t>Pasym</t>
  </si>
  <si>
    <t>Piecki</t>
  </si>
  <si>
    <t>Pieniężno</t>
  </si>
  <si>
    <t>Pisz</t>
  </si>
  <si>
    <t>Płoskinia</t>
  </si>
  <si>
    <t>Płośnica</t>
  </si>
  <si>
    <t>Pozezdrze</t>
  </si>
  <si>
    <t>Prostki</t>
  </si>
  <si>
    <t>Purda</t>
  </si>
  <si>
    <t>Reszel</t>
  </si>
  <si>
    <t>Rozogi</t>
  </si>
  <si>
    <t>Ruciane Nida</t>
  </si>
  <si>
    <t>Rybno</t>
  </si>
  <si>
    <t>Rychliki</t>
  </si>
  <si>
    <t>Ryn</t>
  </si>
  <si>
    <t>Sępopol</t>
  </si>
  <si>
    <t>Sorkwity</t>
  </si>
  <si>
    <t>Srokowo</t>
  </si>
  <si>
    <t>Stare Juchy</t>
  </si>
  <si>
    <t>Stawiguda</t>
  </si>
  <si>
    <t>Susz</t>
  </si>
  <si>
    <t>Szczytno</t>
  </si>
  <si>
    <t>Świątki</t>
  </si>
  <si>
    <t>Świętajno</t>
  </si>
  <si>
    <t>Tolkmicko</t>
  </si>
  <si>
    <t>Węgorzewo</t>
  </si>
  <si>
    <t>Wielbark</t>
  </si>
  <si>
    <t>Wieliczki</t>
  </si>
  <si>
    <t>Wilczęta</t>
  </si>
  <si>
    <t>Wydminy</t>
  </si>
  <si>
    <t>Zalewo</t>
  </si>
  <si>
    <t>Barczewo</t>
  </si>
  <si>
    <t>-</t>
  </si>
  <si>
    <r>
      <t xml:space="preserve">
</t>
    </r>
    <r>
      <rPr>
        <i/>
        <sz val="9"/>
        <color theme="1"/>
        <rFont val="Arial"/>
        <family val="2"/>
        <charset val="238"/>
      </rPr>
      <t>ilość paliwa w litrach</t>
    </r>
    <r>
      <rPr>
        <sz val="9"/>
        <color theme="1"/>
        <rFont val="Arial"/>
        <family val="2"/>
        <charset val="238"/>
      </rPr>
      <t xml:space="preserve">                                                 </t>
    </r>
  </si>
  <si>
    <t xml:space="preserve">Zużycie paliwa w litrach lub w m³ (gaz CNG) </t>
  </si>
  <si>
    <t>ilość paliwa w tonach</t>
  </si>
  <si>
    <t xml:space="preserve">Pouczenie:
Zawarte w wykazie informacje o wysokości należnych opłat stanowią podstawę do wystawienia tytułu wykonawczego, zgodnie z przepisami ustawy z dnia 17 czerwca 1966 r. o postępowaniu egzekucyjnym w administracji (Dz. U. z 2023 r. poz. 2505, z póź. zm.).
</t>
  </si>
  <si>
    <t>Pouczenie:
Zawarte w wykazie informacje o wysokości należnych opłat stanowią podstawę do wystawienia tytułu wykonawczego zgodnie z przepisami ustawy z dnia 17 czerwca 1966 r. o postępowaniu egzekucyjnym w administracji (Dz. U. z 2023 r. poz. 2505, z póź. zm.)</t>
  </si>
  <si>
    <t>Pouczenie:
Zawarte w wykazie informacje o wysokości należnych opłat stanowią podstawę do wystawienia tytułu wykonawczego zgodnie z przepisami ustawy z dnia 17 czerwca                                1966 r. o postępowaniu egzekucyjnym w administracji (Dz. U. z 2023 r. poz. 2505, z póź. zm.)</t>
  </si>
  <si>
    <r>
      <t>zł/10</t>
    </r>
    <r>
      <rPr>
        <vertAlign val="superscript"/>
        <sz val="9"/>
        <rFont val="Arial"/>
        <family val="2"/>
        <charset val="238"/>
      </rPr>
      <t>6</t>
    </r>
    <r>
      <rPr>
        <sz val="9"/>
        <rFont val="Arial"/>
        <family val="2"/>
        <charset val="238"/>
      </rPr>
      <t xml:space="preserve"> m</t>
    </r>
    <r>
      <rPr>
        <vertAlign val="superscript"/>
        <sz val="9"/>
        <rFont val="Arial"/>
        <family val="2"/>
        <charset val="238"/>
      </rPr>
      <t>3</t>
    </r>
  </si>
  <si>
    <r>
      <t>zł/10</t>
    </r>
    <r>
      <rPr>
        <vertAlign val="superscript"/>
        <sz val="9"/>
        <rFont val="Arial"/>
        <family val="2"/>
        <charset val="238"/>
      </rPr>
      <t>6</t>
    </r>
    <r>
      <rPr>
        <sz val="9"/>
        <rFont val="Arial"/>
        <family val="2"/>
        <charset val="238"/>
      </rPr>
      <t xml:space="preserve"> m</t>
    </r>
    <r>
      <rPr>
        <vertAlign val="superscript"/>
        <sz val="9"/>
        <rFont val="Arial"/>
        <family val="2"/>
        <charset val="238"/>
      </rPr>
      <t>3</t>
    </r>
    <r>
      <rPr>
        <sz val="11"/>
        <color theme="1"/>
        <rFont val="Calibri"/>
        <family val="2"/>
        <charset val="238"/>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</si>
</sst>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zł&quot;;\-#,##0.00\ &quot;zł&quot;"/>
    <numFmt numFmtId="164" formatCode="0;\-0;;@&quot;. &quot;"/>
    <numFmt numFmtId="165" formatCode="#,##0,_z_ł;[Red]#,##0,_z_ł"/>
    <numFmt numFmtId="166" formatCode="#,##0.00\ [$zł-415];\-#,##0.00\ [$zł-415]"/>
    <numFmt numFmtId="167" formatCode="#,##0.00,&quot;zł&quot;"/>
    <numFmt numFmtId="168" formatCode="_-* #,##0.00,_z_ł_-;\-* #,##0.00,_z_ł_-;_-* \-??\ _z_ł_-;_-@_-"/>
    <numFmt numFmtId="169" formatCode="#,##0.00,_z_ł;[Red]\-#,##0.00,_z_ł"/>
    <numFmt numFmtId="170" formatCode="0.00;[Red]0.00"/>
    <numFmt numFmtId="171" formatCode="0.000000;\-0;;@\."/>
    <numFmt numFmtId="172" formatCode="_-* #,##0.00,&quot;zł&quot;_-;\-* #,##0.00,&quot;zł&quot;_-;_-* \-??&quot; zł&quot;_-;_-@_-"/>
    <numFmt numFmtId="173" formatCode="#,###.00"/>
  </numFmts>
  <fonts count="42">
    <font>
      <sz val="11"/>
      <color theme="1"/>
      <name val="Calibri"/>
      <family val="2"/>
      <charset val="238"/>
      <scheme val="minor"/>
    </font>
    <font>
      <sz val="10"/>
      <name val="Arial"/>
      <family val="2"/>
      <charset val="238"/>
    </font>
    <font>
      <b/>
      <sz val="9"/>
      <name val="Arial"/>
      <family val="2"/>
      <charset val="238"/>
    </font>
    <font>
      <sz val="9"/>
      <name val="Arial"/>
      <family val="2"/>
      <charset val="238"/>
    </font>
    <font>
      <b/>
      <sz val="10"/>
      <name val="Arial"/>
      <family val="2"/>
      <charset val="238"/>
    </font>
    <font>
      <sz val="8"/>
      <name val="Arial"/>
      <family val="2"/>
      <charset val="238"/>
    </font>
    <font>
      <b/>
      <sz val="8"/>
      <name val="Arial"/>
      <family val="2"/>
      <charset val="238"/>
    </font>
    <font>
      <vertAlign val="superscript"/>
      <sz val="9"/>
      <name val="Arial"/>
      <family val="2"/>
      <charset val="238"/>
    </font>
    <font>
      <u/>
      <sz val="10"/>
      <color rgb="FF0000FF"/>
      <name val="Arial"/>
      <family val="2"/>
      <charset val="238"/>
    </font>
    <font>
      <u/>
      <sz val="9"/>
      <color rgb="FF0000FF"/>
      <name val="Arial"/>
      <family val="2"/>
      <charset val="238"/>
    </font>
    <font>
      <b/>
      <sz val="10"/>
      <color rgb="FF000000"/>
      <name val="Arial"/>
      <family val="2"/>
      <charset val="238"/>
    </font>
    <font>
      <b/>
      <sz val="8"/>
      <color rgb="FF000000"/>
      <name val="Arial"/>
      <family val="2"/>
      <charset val="238"/>
    </font>
    <font>
      <b/>
      <i/>
      <sz val="10"/>
      <color rgb="FF953735"/>
      <name val="Arial"/>
      <family val="2"/>
      <charset val="238"/>
    </font>
    <font>
      <b/>
      <sz val="8"/>
      <color indexed="55"/>
      <name val="Tahoma"/>
      <family val="2"/>
      <charset val="238"/>
    </font>
    <font>
      <sz val="8"/>
      <color indexed="55"/>
      <name val="Tahoma"/>
      <family val="2"/>
      <charset val="238"/>
    </font>
    <font>
      <sz val="11"/>
      <color rgb="FF000000"/>
      <name val="Czcionka tekstu podstawowego"/>
      <family val="2"/>
      <charset val="238"/>
    </font>
    <font>
      <sz val="11"/>
      <color rgb="FF000000"/>
      <name val="Arial"/>
      <family val="2"/>
      <charset val="1"/>
    </font>
    <font>
      <b/>
      <vertAlign val="superscript"/>
      <sz val="10"/>
      <name val="Arial"/>
      <family val="2"/>
      <charset val="238"/>
    </font>
    <font>
      <vertAlign val="superscript"/>
      <sz val="10"/>
      <name val="Arial"/>
      <family val="2"/>
      <charset val="238"/>
    </font>
    <font>
      <sz val="8"/>
      <color rgb="FF000000"/>
      <name val="Arial"/>
      <family val="2"/>
      <charset val="238"/>
    </font>
    <font>
      <b/>
      <i/>
      <sz val="10"/>
      <name val="Arial"/>
      <family val="2"/>
      <charset val="238"/>
    </font>
    <font>
      <b/>
      <sz val="12"/>
      <name val="Arial"/>
      <family val="2"/>
      <charset val="238"/>
    </font>
    <font>
      <sz val="9"/>
      <color rgb="FF000000"/>
      <name val="Arial"/>
      <family val="2"/>
      <charset val="1"/>
    </font>
    <font>
      <sz val="11"/>
      <color rgb="FF000000"/>
      <name val="Calibri"/>
      <family val="2"/>
      <charset val="238"/>
    </font>
    <font>
      <sz val="9"/>
      <name val="Arial"/>
      <family val="2"/>
      <charset val="1"/>
    </font>
    <font>
      <i/>
      <sz val="9"/>
      <name val="Arial"/>
      <family val="2"/>
      <charset val="1"/>
    </font>
    <font>
      <i/>
      <sz val="9"/>
      <color rgb="FF000000"/>
      <name val="Czcionka tekstu podstawowego"/>
      <charset val="238"/>
    </font>
    <font>
      <i/>
      <sz val="9"/>
      <name val="Arial"/>
      <family val="2"/>
      <charset val="238"/>
    </font>
    <font>
      <b/>
      <sz val="7"/>
      <name val="Arial"/>
      <family val="2"/>
      <charset val="238"/>
    </font>
    <font>
      <b/>
      <sz val="8"/>
      <color indexed="45"/>
      <name val="Tahoma"/>
      <family val="2"/>
      <charset val="238"/>
    </font>
    <font>
      <b/>
      <vertAlign val="superscript"/>
      <sz val="9"/>
      <name val="Arial"/>
      <family val="2"/>
      <charset val="238"/>
    </font>
    <font>
      <b/>
      <sz val="8"/>
      <color rgb="FFFF0000"/>
      <name val="Czcionka tekstu podstawowego"/>
      <charset val="238"/>
    </font>
    <font>
      <sz val="9"/>
      <color indexed="81"/>
      <name val="Tahoma"/>
      <family val="2"/>
      <charset val="238"/>
    </font>
    <font>
      <b/>
      <sz val="9"/>
      <color indexed="81"/>
      <name val="Tahoma"/>
      <family val="2"/>
      <charset val="238"/>
    </font>
    <font>
      <b/>
      <sz val="9"/>
      <color indexed="12"/>
      <name val="Tahoma"/>
      <family val="2"/>
      <charset val="238"/>
    </font>
    <font>
      <b/>
      <sz val="8"/>
      <color indexed="8"/>
      <name val="Tahoma"/>
      <family val="2"/>
      <charset val="238"/>
    </font>
    <font>
      <sz val="9"/>
      <color theme="1"/>
      <name val="Arial"/>
      <family val="2"/>
      <charset val="238"/>
    </font>
    <font>
      <i/>
      <sz val="9"/>
      <color theme="1"/>
      <name val="Arial"/>
      <family val="2"/>
      <charset val="238"/>
    </font>
    <font>
      <i/>
      <sz val="9"/>
      <color theme="1"/>
      <name val="Czcionka tekstu podstawowego"/>
      <charset val="238"/>
    </font>
    <font>
      <sz val="11"/>
      <color theme="1"/>
      <name val="Czcionka tekstu podstawowego"/>
      <family val="2"/>
      <charset val="238"/>
    </font>
    <font>
      <b/>
      <sz val="8"/>
      <color indexed="81"/>
      <name val="Tahoma"/>
      <family val="2"/>
      <charset val="238"/>
    </font>
    <font>
      <b/>
      <sz val="12"/>
      <color rgb="FF000000"/>
      <name val="Arial"/>
      <family val="2"/>
      <charset val="238"/>
    </font>
  </fonts>
  <fills count="11">
    <fill>
      <patternFill patternType="none"/>
    </fill>
    <fill>
      <patternFill patternType="gray125"/>
    </fill>
    <fill>
      <patternFill patternType="solid">
        <fgColor rgb="FFDCE6F2"/>
        <bgColor rgb="FFEEECE1"/>
      </patternFill>
    </fill>
    <fill>
      <patternFill patternType="solid">
        <fgColor rgb="FFC0C0C0"/>
        <bgColor rgb="FFCCCCFF"/>
      </patternFill>
    </fill>
    <fill>
      <patternFill patternType="solid">
        <fgColor rgb="FFFFFFFF"/>
        <bgColor rgb="FFEBF1DE"/>
      </patternFill>
    </fill>
    <fill>
      <patternFill patternType="solid">
        <fgColor rgb="FFEEECE1"/>
        <bgColor rgb="FFEBF1DE"/>
      </patternFill>
    </fill>
    <fill>
      <patternFill patternType="solid">
        <fgColor rgb="FF7F7F7F"/>
        <bgColor rgb="FF969696"/>
      </patternFill>
    </fill>
    <fill>
      <patternFill patternType="solid">
        <fgColor rgb="FF00FFFF"/>
        <bgColor rgb="FFEEECE1"/>
      </patternFill>
    </fill>
    <fill>
      <patternFill patternType="solid">
        <fgColor theme="6" tint="0.79998168889431442"/>
        <bgColor rgb="FFEEECE1"/>
      </patternFill>
    </fill>
    <fill>
      <patternFill patternType="solid">
        <fgColor theme="6" tint="0.79998168889431442"/>
        <bgColor indexed="64"/>
      </patternFill>
    </fill>
    <fill>
      <patternFill patternType="solid">
        <fgColor rgb="FF00FFFF"/>
        <bgColor theme="2"/>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bottom style="thin">
        <color indexed="64"/>
      </bottom>
      <diagonal/>
    </border>
    <border>
      <left style="hair">
        <color indexed="64"/>
      </left>
      <right style="dashed">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bottom/>
      <diagonal/>
    </border>
    <border>
      <left style="hair">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style="thin">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diagonal/>
    </border>
    <border>
      <left style="hair">
        <color indexed="64"/>
      </left>
      <right style="dashed">
        <color indexed="64"/>
      </right>
      <top style="medium">
        <color indexed="64"/>
      </top>
      <bottom style="dashed">
        <color indexed="64"/>
      </bottom>
      <diagonal/>
    </border>
    <border>
      <left style="thin">
        <color indexed="64"/>
      </left>
      <right/>
      <top style="medium">
        <color indexed="64"/>
      </top>
      <bottom style="dashed">
        <color indexed="64"/>
      </bottom>
      <diagonal/>
    </border>
    <border>
      <left style="dashed">
        <color indexed="64"/>
      </left>
      <right style="thin">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bottom style="medium">
        <color indexed="64"/>
      </bottom>
      <diagonal/>
    </border>
    <border>
      <left style="hair">
        <color indexed="64"/>
      </left>
      <right style="dashed">
        <color indexed="64"/>
      </right>
      <top style="dashed">
        <color indexed="64"/>
      </top>
      <bottom style="medium">
        <color indexed="64"/>
      </bottom>
      <diagonal/>
    </border>
    <border>
      <left style="thin">
        <color indexed="64"/>
      </left>
      <right/>
      <top style="dashed">
        <color indexed="64"/>
      </top>
      <bottom style="medium">
        <color indexed="64"/>
      </bottom>
      <diagonal/>
    </border>
    <border>
      <left style="hair">
        <color indexed="64"/>
      </left>
      <right style="dashed">
        <color indexed="64"/>
      </right>
      <top style="medium">
        <color indexed="64"/>
      </top>
      <bottom/>
      <diagonal/>
    </border>
    <border>
      <left style="thin">
        <color indexed="64"/>
      </left>
      <right/>
      <top style="medium">
        <color indexed="64"/>
      </top>
      <bottom style="thin">
        <color indexed="64"/>
      </bottom>
      <diagonal/>
    </border>
    <border>
      <left style="dashed">
        <color indexed="64"/>
      </left>
      <right style="dashed">
        <color indexed="64"/>
      </right>
      <top style="dashed">
        <color indexed="64"/>
      </top>
      <bottom/>
      <diagonal/>
    </border>
    <border>
      <left style="hair">
        <color indexed="64"/>
      </left>
      <right style="dashed">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style="thick">
        <color indexed="64"/>
      </top>
      <bottom/>
      <diagonal/>
    </border>
    <border>
      <left style="dashed">
        <color indexed="64"/>
      </left>
      <right style="dashed">
        <color indexed="64"/>
      </right>
      <top style="thick">
        <color indexed="64"/>
      </top>
      <bottom style="dashed">
        <color indexed="64"/>
      </bottom>
      <diagonal/>
    </border>
    <border>
      <left style="dashed">
        <color indexed="64"/>
      </left>
      <right/>
      <top style="thick">
        <color indexed="64"/>
      </top>
      <bottom/>
      <diagonal/>
    </border>
    <border>
      <left style="hair">
        <color indexed="64"/>
      </left>
      <right style="dashed">
        <color indexed="64"/>
      </right>
      <top style="thick">
        <color indexed="64"/>
      </top>
      <bottom style="dashed">
        <color indexed="64"/>
      </bottom>
      <diagonal/>
    </border>
    <border>
      <left style="thin">
        <color indexed="64"/>
      </left>
      <right/>
      <top style="thick">
        <color indexed="64"/>
      </top>
      <bottom style="dashed">
        <color indexed="64"/>
      </bottom>
      <diagonal/>
    </border>
    <border>
      <left style="thin">
        <color indexed="64"/>
      </left>
      <right style="thin">
        <color indexed="64"/>
      </right>
      <top style="thick">
        <color indexed="64"/>
      </top>
      <bottom style="thin">
        <color indexed="64"/>
      </bottom>
      <diagonal/>
    </border>
    <border>
      <left style="thin">
        <color indexed="64"/>
      </left>
      <right style="dashed">
        <color indexed="64"/>
      </right>
      <top style="dashed">
        <color indexed="64"/>
      </top>
      <bottom/>
      <diagonal/>
    </border>
    <border>
      <left style="dashed">
        <color indexed="64"/>
      </left>
      <right/>
      <top style="dashed">
        <color indexed="64"/>
      </top>
      <bottom/>
      <diagonal/>
    </border>
    <border>
      <left/>
      <right/>
      <top/>
      <bottom style="dashed">
        <color indexed="64"/>
      </bottom>
      <diagonal/>
    </border>
  </borders>
  <cellStyleXfs count="4">
    <xf numFmtId="0" fontId="0" fillId="0" borderId="0"/>
    <xf numFmtId="0" fontId="8" fillId="0" borderId="0" applyBorder="0" applyProtection="0"/>
    <xf numFmtId="0" fontId="15" fillId="0" borderId="0"/>
    <xf numFmtId="168" fontId="15" fillId="0" borderId="0" applyBorder="0" applyProtection="0"/>
  </cellStyleXfs>
  <cellXfs count="292">
    <xf numFmtId="0" fontId="0" fillId="0" borderId="0" xfId="0"/>
    <xf numFmtId="0" fontId="15" fillId="0" borderId="0" xfId="2" applyProtection="1"/>
    <xf numFmtId="0" fontId="5" fillId="0" borderId="0" xfId="2" applyFont="1" applyAlignment="1" applyProtection="1">
      <alignment horizontal="center" vertical="center" wrapText="1"/>
      <protection hidden="1"/>
    </xf>
    <xf numFmtId="0" fontId="15" fillId="0" borderId="0" xfId="2" applyFont="1" applyAlignment="1" applyProtection="1">
      <alignment horizontal="center"/>
      <protection hidden="1"/>
    </xf>
    <xf numFmtId="0" fontId="5" fillId="0" borderId="0" xfId="2" applyFont="1" applyAlignment="1" applyProtection="1">
      <alignment horizontal="center" wrapText="1"/>
      <protection hidden="1"/>
    </xf>
    <xf numFmtId="0" fontId="6" fillId="0" borderId="0" xfId="2" applyFont="1" applyAlignment="1" applyProtection="1">
      <alignment horizontal="justify" wrapText="1"/>
    </xf>
    <xf numFmtId="165" fontId="15" fillId="0" borderId="0" xfId="2" applyNumberFormat="1" applyBorder="1" applyAlignment="1" applyProtection="1">
      <alignment horizontal="center" vertical="center" wrapText="1"/>
      <protection hidden="1"/>
    </xf>
    <xf numFmtId="0" fontId="4" fillId="0" borderId="0" xfId="2" applyFont="1" applyBorder="1" applyAlignment="1" applyProtection="1">
      <alignment horizontal="left" vertical="top" wrapText="1"/>
      <protection hidden="1"/>
    </xf>
    <xf numFmtId="166" fontId="16" fillId="0" borderId="13" xfId="2" applyNumberFormat="1" applyFont="1" applyBorder="1" applyAlignment="1" applyProtection="1">
      <alignment horizontal="center" vertical="center" wrapText="1"/>
      <protection hidden="1"/>
    </xf>
    <xf numFmtId="0" fontId="15" fillId="0" borderId="14" xfId="2" applyBorder="1" applyAlignment="1" applyProtection="1">
      <alignment horizontal="center" vertical="center"/>
      <protection hidden="1"/>
    </xf>
    <xf numFmtId="7" fontId="1" fillId="0" borderId="13" xfId="2" applyNumberFormat="1" applyFont="1" applyBorder="1" applyAlignment="1" applyProtection="1">
      <alignment horizontal="center" vertical="center" wrapText="1"/>
      <protection hidden="1"/>
    </xf>
    <xf numFmtId="0" fontId="4" fillId="0" borderId="13" xfId="2" applyFont="1" applyBorder="1" applyAlignment="1" applyProtection="1">
      <alignment horizontal="center" vertical="center" wrapText="1"/>
      <protection hidden="1"/>
    </xf>
    <xf numFmtId="167" fontId="1" fillId="0" borderId="15" xfId="2" applyNumberFormat="1" applyFont="1" applyBorder="1" applyAlignment="1" applyProtection="1">
      <alignment horizontal="center" vertical="center" wrapText="1"/>
      <protection hidden="1"/>
    </xf>
    <xf numFmtId="0" fontId="1" fillId="0" borderId="17" xfId="2" applyFont="1" applyBorder="1" applyAlignment="1" applyProtection="1">
      <alignment horizontal="center" vertical="center" wrapText="1"/>
      <protection hidden="1"/>
    </xf>
    <xf numFmtId="167" fontId="1" fillId="0" borderId="18" xfId="2" applyNumberFormat="1" applyFont="1" applyBorder="1" applyAlignment="1" applyProtection="1">
      <alignment horizontal="center" vertical="center" wrapText="1"/>
      <protection hidden="1"/>
    </xf>
    <xf numFmtId="0" fontId="1" fillId="0" borderId="20" xfId="2" applyFont="1" applyBorder="1" applyAlignment="1" applyProtection="1">
      <alignment horizontal="center" vertical="center" wrapText="1"/>
      <protection hidden="1"/>
    </xf>
    <xf numFmtId="0" fontId="1" fillId="0" borderId="21" xfId="2" applyFont="1" applyBorder="1" applyAlignment="1" applyProtection="1">
      <alignment horizontal="center" vertical="center" wrapText="1"/>
      <protection hidden="1"/>
    </xf>
    <xf numFmtId="4" fontId="1" fillId="0" borderId="15" xfId="2" applyNumberFormat="1" applyFont="1" applyBorder="1" applyAlignment="1" applyProtection="1">
      <alignment horizontal="center" vertical="center" wrapText="1"/>
      <protection hidden="1"/>
    </xf>
    <xf numFmtId="4" fontId="16" fillId="0" borderId="24" xfId="2" applyNumberFormat="1" applyFont="1" applyBorder="1" applyAlignment="1" applyProtection="1">
      <alignment horizontal="center" vertical="center"/>
      <protection hidden="1"/>
    </xf>
    <xf numFmtId="0" fontId="1" fillId="0" borderId="26" xfId="2" applyFont="1" applyBorder="1" applyAlignment="1" applyProtection="1">
      <alignment horizontal="center" vertical="center" wrapText="1"/>
      <protection hidden="1"/>
    </xf>
    <xf numFmtId="4" fontId="16" fillId="0" borderId="24" xfId="3" applyNumberFormat="1" applyFont="1" applyBorder="1" applyAlignment="1" applyProtection="1">
      <alignment horizontal="center" vertical="center"/>
      <protection hidden="1"/>
    </xf>
    <xf numFmtId="4" fontId="1" fillId="0" borderId="18" xfId="2" applyNumberFormat="1" applyFont="1" applyBorder="1" applyAlignment="1" applyProtection="1">
      <alignment horizontal="center" vertical="center" wrapText="1"/>
      <protection hidden="1"/>
    </xf>
    <xf numFmtId="0" fontId="1" fillId="0" borderId="21" xfId="2" applyFont="1" applyBorder="1" applyAlignment="1" applyProtection="1">
      <alignment vertical="top" wrapText="1"/>
      <protection hidden="1"/>
    </xf>
    <xf numFmtId="0" fontId="4" fillId="0" borderId="21" xfId="2" applyFont="1" applyBorder="1" applyAlignment="1" applyProtection="1">
      <alignment horizontal="center" vertical="top" wrapText="1"/>
      <protection hidden="1"/>
    </xf>
    <xf numFmtId="0" fontId="4" fillId="0" borderId="13" xfId="2" applyFont="1" applyBorder="1" applyAlignment="1" applyProtection="1">
      <alignment horizontal="center" vertical="top" wrapText="1"/>
      <protection hidden="1"/>
    </xf>
    <xf numFmtId="0" fontId="2" fillId="2" borderId="29" xfId="2" applyFont="1" applyFill="1" applyBorder="1" applyAlignment="1" applyProtection="1">
      <alignment horizontal="center" vertical="top" wrapText="1"/>
      <protection locked="0" hidden="1"/>
    </xf>
    <xf numFmtId="0" fontId="2" fillId="2" borderId="30" xfId="2" applyFont="1" applyFill="1" applyBorder="1" applyAlignment="1" applyProtection="1">
      <alignment horizontal="center" vertical="top" wrapText="1"/>
      <protection locked="0" hidden="1"/>
    </xf>
    <xf numFmtId="0" fontId="2" fillId="2" borderId="31" xfId="2" applyFont="1" applyFill="1" applyBorder="1" applyAlignment="1" applyProtection="1">
      <alignment horizontal="center" vertical="top" wrapText="1"/>
      <protection locked="0" hidden="1"/>
    </xf>
    <xf numFmtId="0" fontId="4" fillId="2" borderId="32" xfId="2" applyFont="1" applyFill="1" applyBorder="1" applyAlignment="1" applyProtection="1">
      <alignment horizontal="center" vertical="top" wrapText="1"/>
      <protection locked="0" hidden="1"/>
    </xf>
    <xf numFmtId="0" fontId="4" fillId="2" borderId="33" xfId="2" applyFont="1" applyFill="1" applyBorder="1" applyAlignment="1" applyProtection="1">
      <alignment horizontal="center" vertical="top" wrapText="1"/>
      <protection locked="0" hidden="1"/>
    </xf>
    <xf numFmtId="0" fontId="3" fillId="0" borderId="40" xfId="2" applyFont="1" applyBorder="1" applyAlignment="1" applyProtection="1">
      <alignment horizontal="center" vertical="top" wrapText="1"/>
      <protection locked="0" hidden="1"/>
    </xf>
    <xf numFmtId="0" fontId="3" fillId="0" borderId="41" xfId="2" applyFont="1" applyBorder="1" applyAlignment="1" applyProtection="1">
      <alignment horizontal="center" vertical="top" wrapText="1"/>
      <protection locked="0" hidden="1"/>
    </xf>
    <xf numFmtId="0" fontId="2" fillId="0" borderId="42" xfId="2" applyFont="1" applyBorder="1" applyAlignment="1" applyProtection="1">
      <alignment horizontal="left" vertical="top" wrapText="1"/>
      <protection hidden="1"/>
    </xf>
    <xf numFmtId="0" fontId="4" fillId="0" borderId="40" xfId="2" applyFont="1" applyBorder="1" applyAlignment="1" applyProtection="1">
      <alignment horizontal="center" vertical="top" wrapText="1"/>
      <protection locked="0" hidden="1"/>
    </xf>
    <xf numFmtId="0" fontId="4" fillId="0" borderId="42" xfId="2" applyFont="1" applyBorder="1" applyAlignment="1" applyProtection="1">
      <alignment horizontal="center" vertical="top" wrapText="1"/>
      <protection hidden="1"/>
    </xf>
    <xf numFmtId="0" fontId="15" fillId="0" borderId="0" xfId="2" applyProtection="1">
      <protection locked="0"/>
    </xf>
    <xf numFmtId="0" fontId="22" fillId="0" borderId="0" xfId="2" applyFont="1" applyAlignment="1" applyProtection="1">
      <alignment horizontal="center" vertical="center"/>
      <protection locked="0"/>
    </xf>
    <xf numFmtId="0" fontId="15" fillId="0" borderId="0" xfId="2" applyAlignment="1" applyProtection="1">
      <alignment horizontal="center" vertical="center"/>
      <protection locked="0"/>
    </xf>
    <xf numFmtId="0" fontId="23" fillId="0" borderId="0" xfId="2" applyFont="1" applyAlignment="1">
      <alignment horizontal="justify"/>
    </xf>
    <xf numFmtId="0" fontId="24" fillId="4" borderId="1" xfId="2" applyFont="1" applyFill="1" applyBorder="1" applyAlignment="1" applyProtection="1">
      <alignment horizontal="center" vertical="center"/>
      <protection locked="0"/>
    </xf>
    <xf numFmtId="0" fontId="15" fillId="4" borderId="1" xfId="2" applyFill="1" applyBorder="1" applyAlignment="1" applyProtection="1">
      <alignment horizontal="center" vertical="center"/>
      <protection locked="0"/>
    </xf>
    <xf numFmtId="4" fontId="4" fillId="0" borderId="1" xfId="2" applyNumberFormat="1" applyFont="1" applyBorder="1" applyAlignment="1" applyProtection="1">
      <alignment horizontal="center" vertical="center" wrapText="1"/>
      <protection hidden="1"/>
    </xf>
    <xf numFmtId="4" fontId="3" fillId="0" borderId="1" xfId="2" applyNumberFormat="1" applyFont="1" applyBorder="1" applyAlignment="1" applyProtection="1">
      <alignment horizontal="center" vertical="center" wrapText="1"/>
      <protection hidden="1"/>
    </xf>
    <xf numFmtId="0" fontId="3" fillId="0" borderId="1" xfId="2" applyFont="1" applyBorder="1" applyAlignment="1" applyProtection="1">
      <alignment horizontal="center" vertical="center" wrapText="1"/>
    </xf>
    <xf numFmtId="0" fontId="1" fillId="0" borderId="1" xfId="2" applyFont="1" applyBorder="1" applyAlignment="1" applyProtection="1">
      <alignment horizontal="left" vertical="center" wrapText="1"/>
      <protection hidden="1"/>
    </xf>
    <xf numFmtId="0" fontId="1" fillId="0" borderId="1" xfId="2" applyFont="1" applyBorder="1" applyAlignment="1" applyProtection="1">
      <alignment horizontal="center" vertical="center" wrapText="1"/>
      <protection hidden="1"/>
    </xf>
    <xf numFmtId="2" fontId="3" fillId="0" borderId="1" xfId="2" applyNumberFormat="1" applyFont="1" applyBorder="1" applyAlignment="1" applyProtection="1">
      <alignment horizontal="center" vertical="center" wrapText="1"/>
    </xf>
    <xf numFmtId="4" fontId="3" fillId="0" borderId="1" xfId="2" applyNumberFormat="1" applyFont="1" applyBorder="1" applyAlignment="1" applyProtection="1">
      <alignment horizontal="center" vertical="center" wrapText="1"/>
    </xf>
    <xf numFmtId="0" fontId="27" fillId="0" borderId="1" xfId="2" applyFont="1" applyBorder="1" applyAlignment="1" applyProtection="1">
      <alignment horizontal="center" vertical="center" wrapText="1"/>
      <protection hidden="1"/>
    </xf>
    <xf numFmtId="0" fontId="1" fillId="0" borderId="8" xfId="2" applyFont="1" applyBorder="1" applyAlignment="1" applyProtection="1">
      <alignment vertical="top" wrapText="1"/>
      <protection hidden="1"/>
    </xf>
    <xf numFmtId="0" fontId="1" fillId="0" borderId="3" xfId="2" applyFont="1" applyBorder="1" applyAlignment="1" applyProtection="1">
      <alignment vertical="top" wrapText="1"/>
      <protection hidden="1"/>
    </xf>
    <xf numFmtId="0" fontId="22" fillId="0" borderId="0" xfId="2" applyFont="1" applyAlignment="1" applyProtection="1">
      <alignment horizontal="center" vertical="center"/>
    </xf>
    <xf numFmtId="0" fontId="15" fillId="0" borderId="0" xfId="2" applyAlignment="1" applyProtection="1">
      <alignment horizontal="center" vertical="center"/>
    </xf>
    <xf numFmtId="0" fontId="15" fillId="0" borderId="0" xfId="2" applyProtection="1">
      <protection hidden="1"/>
    </xf>
    <xf numFmtId="0" fontId="4" fillId="0" borderId="0" xfId="2" applyFont="1" applyBorder="1" applyAlignment="1" applyProtection="1">
      <alignment horizontal="center"/>
      <protection hidden="1"/>
    </xf>
    <xf numFmtId="0" fontId="24" fillId="4" borderId="1" xfId="2" applyFont="1" applyFill="1" applyBorder="1" applyAlignment="1" applyProtection="1">
      <alignment horizontal="center" vertical="center"/>
    </xf>
    <xf numFmtId="0" fontId="15" fillId="4" borderId="1" xfId="2" applyFill="1" applyBorder="1" applyAlignment="1" applyProtection="1">
      <alignment horizontal="center" vertical="center"/>
    </xf>
    <xf numFmtId="0" fontId="1" fillId="0" borderId="1" xfId="2" applyFont="1" applyBorder="1" applyAlignment="1" applyProtection="1">
      <alignment vertical="center" wrapText="1"/>
      <protection hidden="1"/>
    </xf>
    <xf numFmtId="0" fontId="27" fillId="0" borderId="1" xfId="2" applyFont="1" applyBorder="1" applyAlignment="1" applyProtection="1">
      <alignment horizontal="center" vertical="center" wrapText="1"/>
      <protection locked="0" hidden="1"/>
    </xf>
    <xf numFmtId="0" fontId="24" fillId="0" borderId="2" xfId="2" applyFont="1" applyBorder="1" applyAlignment="1" applyProtection="1">
      <alignment horizontal="center" vertical="center" wrapText="1"/>
      <protection hidden="1"/>
    </xf>
    <xf numFmtId="0" fontId="5" fillId="0" borderId="2" xfId="2" applyFont="1" applyBorder="1" applyAlignment="1" applyProtection="1">
      <alignment horizontal="center" vertical="center" wrapText="1"/>
      <protection hidden="1"/>
    </xf>
    <xf numFmtId="0" fontId="5" fillId="0" borderId="2" xfId="2" applyFont="1" applyBorder="1" applyAlignment="1" applyProtection="1">
      <alignment vertical="top" wrapText="1"/>
      <protection hidden="1"/>
    </xf>
    <xf numFmtId="0" fontId="15" fillId="0" borderId="0" xfId="2" applyFont="1" applyAlignment="1" applyProtection="1">
      <alignment vertical="top" wrapText="1"/>
    </xf>
    <xf numFmtId="0" fontId="28" fillId="0" borderId="0" xfId="2" applyFont="1" applyAlignment="1" applyProtection="1">
      <alignment horizontal="center" vertical="top" wrapText="1"/>
    </xf>
    <xf numFmtId="0" fontId="6" fillId="0" borderId="0" xfId="2" applyFont="1" applyBorder="1" applyAlignment="1" applyProtection="1">
      <alignment horizontal="left" wrapText="1"/>
    </xf>
    <xf numFmtId="169" fontId="1" fillId="0" borderId="1" xfId="2" applyNumberFormat="1" applyFont="1" applyBorder="1" applyAlignment="1" applyProtection="1">
      <alignment horizontal="center" vertical="center" wrapText="1"/>
      <protection hidden="1"/>
    </xf>
    <xf numFmtId="0" fontId="15" fillId="0" borderId="0" xfId="2" applyProtection="1">
      <protection locked="0" hidden="1"/>
    </xf>
    <xf numFmtId="0" fontId="4" fillId="0" borderId="0" xfId="2" applyFont="1" applyBorder="1" applyAlignment="1" applyProtection="1">
      <alignment horizontal="center"/>
      <protection locked="0" hidden="1"/>
    </xf>
    <xf numFmtId="0" fontId="5" fillId="0" borderId="0" xfId="2" applyFont="1" applyAlignment="1" applyProtection="1">
      <alignment horizontal="center" vertical="center" wrapText="1"/>
      <protection locked="0" hidden="1"/>
    </xf>
    <xf numFmtId="0" fontId="5" fillId="0" borderId="0" xfId="2" applyFont="1" applyAlignment="1" applyProtection="1">
      <alignment wrapText="1"/>
    </xf>
    <xf numFmtId="0" fontId="5" fillId="0" borderId="0" xfId="2" applyFont="1" applyAlignment="1" applyProtection="1">
      <alignment horizontal="left" wrapText="1"/>
    </xf>
    <xf numFmtId="0" fontId="5" fillId="0" borderId="0" xfId="2" applyFont="1" applyAlignment="1" applyProtection="1">
      <alignment horizontal="center" wrapText="1"/>
    </xf>
    <xf numFmtId="0" fontId="5" fillId="0" borderId="0" xfId="2" applyFont="1" applyAlignment="1" applyProtection="1">
      <alignment horizontal="center"/>
      <protection locked="0" hidden="1"/>
    </xf>
    <xf numFmtId="0" fontId="15" fillId="0" borderId="0" xfId="2" applyAlignment="1" applyProtection="1">
      <protection locked="0" hidden="1"/>
    </xf>
    <xf numFmtId="0" fontId="6" fillId="0" borderId="0" xfId="2" applyFont="1" applyAlignment="1" applyProtection="1">
      <alignment horizontal="justify" wrapText="1"/>
      <protection locked="0" hidden="1"/>
    </xf>
    <xf numFmtId="4" fontId="4" fillId="0" borderId="45" xfId="2" applyNumberFormat="1" applyFont="1" applyBorder="1" applyAlignment="1" applyProtection="1">
      <alignment horizontal="center" vertical="center"/>
      <protection hidden="1"/>
    </xf>
    <xf numFmtId="4" fontId="1" fillId="0" borderId="3" xfId="2" applyNumberFormat="1" applyFont="1" applyBorder="1" applyAlignment="1" applyProtection="1">
      <alignment horizontal="center" vertical="center" wrapText="1"/>
      <protection hidden="1"/>
    </xf>
    <xf numFmtId="170" fontId="4" fillId="0" borderId="3" xfId="2" applyNumberFormat="1" applyFont="1" applyBorder="1" applyAlignment="1" applyProtection="1">
      <alignment horizontal="center" vertical="center"/>
      <protection hidden="1"/>
    </xf>
    <xf numFmtId="171" fontId="16" fillId="0" borderId="3" xfId="2" applyNumberFormat="1" applyFont="1" applyBorder="1" applyAlignment="1" applyProtection="1">
      <alignment vertical="center"/>
      <protection hidden="1"/>
    </xf>
    <xf numFmtId="0" fontId="3" fillId="0" borderId="3" xfId="2" applyFont="1" applyBorder="1" applyAlignment="1" applyProtection="1">
      <alignment vertical="center" wrapText="1"/>
      <protection hidden="1"/>
    </xf>
    <xf numFmtId="4" fontId="1" fillId="0" borderId="1" xfId="2" applyNumberFormat="1" applyFont="1" applyBorder="1" applyAlignment="1" applyProtection="1">
      <alignment horizontal="center" vertical="center" wrapText="1"/>
      <protection hidden="1"/>
    </xf>
    <xf numFmtId="170" fontId="4" fillId="0" borderId="8" xfId="2" applyNumberFormat="1" applyFont="1" applyBorder="1" applyAlignment="1" applyProtection="1">
      <alignment horizontal="center" vertical="center"/>
      <protection hidden="1"/>
    </xf>
    <xf numFmtId="171" fontId="16" fillId="0" borderId="1" xfId="2" applyNumberFormat="1" applyFont="1" applyBorder="1" applyAlignment="1" applyProtection="1">
      <alignment vertical="center"/>
      <protection hidden="1"/>
    </xf>
    <xf numFmtId="0" fontId="3" fillId="0" borderId="1" xfId="2" applyFont="1" applyBorder="1" applyAlignment="1" applyProtection="1">
      <alignment vertical="center" wrapText="1"/>
      <protection hidden="1"/>
    </xf>
    <xf numFmtId="170" fontId="4" fillId="0" borderId="1" xfId="2" applyNumberFormat="1" applyFont="1" applyBorder="1" applyAlignment="1" applyProtection="1">
      <alignment horizontal="center" vertical="center"/>
      <protection hidden="1"/>
    </xf>
    <xf numFmtId="4" fontId="1" fillId="0" borderId="27" xfId="2" applyNumberFormat="1" applyFont="1" applyBorder="1" applyAlignment="1" applyProtection="1">
      <alignment horizontal="center" vertical="center" wrapText="1"/>
      <protection hidden="1"/>
    </xf>
    <xf numFmtId="170" fontId="4" fillId="0" borderId="27" xfId="2" applyNumberFormat="1" applyFont="1" applyBorder="1" applyAlignment="1" applyProtection="1">
      <alignment horizontal="center" vertical="center"/>
      <protection hidden="1"/>
    </xf>
    <xf numFmtId="171" fontId="16" fillId="0" borderId="27" xfId="2" applyNumberFormat="1" applyFont="1" applyBorder="1" applyAlignment="1" applyProtection="1">
      <alignment vertical="center"/>
      <protection hidden="1"/>
    </xf>
    <xf numFmtId="0" fontId="3" fillId="0" borderId="27" xfId="2" applyFont="1" applyBorder="1" applyAlignment="1" applyProtection="1">
      <alignment vertical="center" wrapText="1"/>
      <protection hidden="1"/>
    </xf>
    <xf numFmtId="4" fontId="1" fillId="0" borderId="23" xfId="2" applyNumberFormat="1" applyFont="1" applyBorder="1" applyAlignment="1" applyProtection="1">
      <alignment horizontal="center" vertical="center" wrapText="1"/>
      <protection hidden="1"/>
    </xf>
    <xf numFmtId="170" fontId="4" fillId="0" borderId="23" xfId="2" applyNumberFormat="1" applyFont="1" applyBorder="1" applyAlignment="1" applyProtection="1">
      <alignment horizontal="center" vertical="center"/>
      <protection hidden="1"/>
    </xf>
    <xf numFmtId="171" fontId="16" fillId="0" borderId="23" xfId="2" applyNumberFormat="1" applyFont="1" applyBorder="1" applyAlignment="1" applyProtection="1">
      <alignment vertical="center"/>
      <protection hidden="1"/>
    </xf>
    <xf numFmtId="0" fontId="3" fillId="0" borderId="23" xfId="2" applyFont="1" applyBorder="1" applyAlignment="1" applyProtection="1">
      <alignment vertical="center" wrapText="1"/>
      <protection hidden="1"/>
    </xf>
    <xf numFmtId="0" fontId="3" fillId="0" borderId="11" xfId="2" applyFont="1" applyBorder="1" applyAlignment="1" applyProtection="1">
      <alignment vertical="center" wrapText="1"/>
      <protection hidden="1"/>
    </xf>
    <xf numFmtId="0" fontId="3" fillId="0" borderId="69" xfId="2" applyFont="1" applyBorder="1" applyAlignment="1" applyProtection="1">
      <alignment vertical="center" wrapText="1"/>
      <protection hidden="1"/>
    </xf>
    <xf numFmtId="171" fontId="16" fillId="0" borderId="8" xfId="2" applyNumberFormat="1" applyFont="1" applyBorder="1" applyAlignment="1" applyProtection="1">
      <alignment vertical="center"/>
      <protection hidden="1"/>
    </xf>
    <xf numFmtId="4" fontId="1" fillId="0" borderId="79" xfId="2" applyNumberFormat="1" applyFont="1" applyBorder="1" applyAlignment="1" applyProtection="1">
      <alignment horizontal="center" vertical="center" wrapText="1"/>
      <protection hidden="1"/>
    </xf>
    <xf numFmtId="0" fontId="4" fillId="0" borderId="79" xfId="2" applyFont="1" applyBorder="1" applyAlignment="1" applyProtection="1">
      <alignment horizontal="center" vertical="center"/>
      <protection hidden="1"/>
    </xf>
    <xf numFmtId="0" fontId="3" fillId="0" borderId="79" xfId="2" applyFont="1" applyBorder="1" applyAlignment="1" applyProtection="1">
      <alignment vertical="center" wrapText="1"/>
      <protection hidden="1"/>
    </xf>
    <xf numFmtId="0" fontId="20" fillId="0" borderId="3" xfId="2" applyFont="1" applyBorder="1" applyAlignment="1" applyProtection="1">
      <alignment horizontal="center" vertical="center"/>
      <protection locked="0" hidden="1"/>
    </xf>
    <xf numFmtId="0" fontId="20" fillId="0" borderId="3" xfId="2" applyFont="1" applyBorder="1" applyAlignment="1" applyProtection="1">
      <alignment horizontal="center" vertical="center" wrapText="1"/>
      <protection hidden="1"/>
    </xf>
    <xf numFmtId="0" fontId="20" fillId="0" borderId="3" xfId="2" applyFont="1" applyBorder="1" applyAlignment="1" applyProtection="1">
      <alignment horizontal="center" vertical="center"/>
      <protection hidden="1"/>
    </xf>
    <xf numFmtId="0" fontId="20" fillId="0" borderId="3" xfId="2" applyFont="1" applyBorder="1" applyAlignment="1" applyProtection="1">
      <alignment horizontal="center" vertical="center" wrapText="1"/>
      <protection locked="0" hidden="1"/>
    </xf>
    <xf numFmtId="172" fontId="4" fillId="0" borderId="8" xfId="2" applyNumberFormat="1" applyFont="1" applyBorder="1" applyAlignment="1" applyProtection="1">
      <alignment horizontal="center" vertical="top" wrapText="1"/>
      <protection locked="0" hidden="1"/>
    </xf>
    <xf numFmtId="170" fontId="4" fillId="0" borderId="8" xfId="2" applyNumberFormat="1" applyFont="1" applyBorder="1" applyAlignment="1" applyProtection="1">
      <alignment horizontal="center" vertical="top"/>
      <protection locked="0" hidden="1"/>
    </xf>
    <xf numFmtId="0" fontId="2" fillId="0" borderId="8" xfId="2" applyFont="1" applyBorder="1" applyAlignment="1" applyProtection="1">
      <alignment horizontal="center" vertical="top" wrapText="1"/>
      <protection locked="0" hidden="1"/>
    </xf>
    <xf numFmtId="172" fontId="4" fillId="0" borderId="3" xfId="2" applyNumberFormat="1" applyFont="1" applyBorder="1" applyAlignment="1" applyProtection="1">
      <alignment horizontal="center" vertical="top" wrapText="1"/>
      <protection locked="0" hidden="1"/>
    </xf>
    <xf numFmtId="170" fontId="4" fillId="0" borderId="3" xfId="2" applyNumberFormat="1" applyFont="1" applyBorder="1" applyAlignment="1" applyProtection="1">
      <alignment horizontal="center" vertical="top" wrapText="1"/>
      <protection locked="0" hidden="1"/>
    </xf>
    <xf numFmtId="0" fontId="2" fillId="0" borderId="3" xfId="2" applyFont="1" applyBorder="1" applyAlignment="1" applyProtection="1">
      <alignment horizontal="center" vertical="top" wrapText="1"/>
      <protection locked="0" hidden="1"/>
    </xf>
    <xf numFmtId="0" fontId="3" fillId="0" borderId="12" xfId="2" applyFont="1" applyBorder="1" applyAlignment="1" applyProtection="1">
      <alignment horizontal="left" vertical="center" wrapText="1"/>
      <protection hidden="1"/>
    </xf>
    <xf numFmtId="0" fontId="3" fillId="0" borderId="11" xfId="2" applyFont="1" applyBorder="1" applyAlignment="1" applyProtection="1">
      <alignment horizontal="right" vertical="center" wrapText="1"/>
    </xf>
    <xf numFmtId="0" fontId="3" fillId="0" borderId="3" xfId="2" applyFont="1" applyBorder="1" applyAlignment="1" applyProtection="1">
      <alignment horizontal="left" vertical="center" wrapText="1"/>
      <protection hidden="1"/>
    </xf>
    <xf numFmtId="0" fontId="3" fillId="0" borderId="1" xfId="2" applyFont="1" applyBorder="1" applyAlignment="1" applyProtection="1">
      <alignment horizontal="center" vertical="center" wrapText="1"/>
      <protection hidden="1"/>
    </xf>
    <xf numFmtId="0" fontId="3" fillId="0" borderId="12" xfId="2" applyFont="1" applyBorder="1" applyAlignment="1" applyProtection="1">
      <alignment horizontal="left"/>
      <protection hidden="1"/>
    </xf>
    <xf numFmtId="2" fontId="3" fillId="0" borderId="11" xfId="2" applyNumberFormat="1" applyFont="1" applyBorder="1" applyAlignment="1" applyProtection="1">
      <alignment horizontal="right" wrapText="1"/>
    </xf>
    <xf numFmtId="0" fontId="3" fillId="0" borderId="11" xfId="2" applyFont="1" applyBorder="1" applyAlignment="1" applyProtection="1">
      <alignment horizontal="right" wrapText="1"/>
    </xf>
    <xf numFmtId="0" fontId="2" fillId="0" borderId="1" xfId="2" applyFont="1" applyBorder="1" applyAlignment="1" applyProtection="1">
      <alignment horizontal="center" vertical="center" wrapText="1"/>
      <protection hidden="1"/>
    </xf>
    <xf numFmtId="2" fontId="3" fillId="0" borderId="11" xfId="2" applyNumberFormat="1" applyFont="1" applyBorder="1" applyAlignment="1" applyProtection="1">
      <alignment horizontal="right" vertical="center" wrapText="1"/>
    </xf>
    <xf numFmtId="4" fontId="3" fillId="0" borderId="11" xfId="2" applyNumberFormat="1" applyFont="1" applyBorder="1" applyAlignment="1" applyProtection="1">
      <alignment horizontal="right" vertical="center" wrapText="1"/>
    </xf>
    <xf numFmtId="0" fontId="3" fillId="0" borderId="3" xfId="2" applyFont="1" applyBorder="1" applyAlignment="1" applyProtection="1">
      <alignment horizontal="left" vertical="top" wrapText="1"/>
      <protection hidden="1"/>
    </xf>
    <xf numFmtId="0" fontId="3" fillId="0" borderId="8" xfId="2" applyFont="1" applyBorder="1" applyAlignment="1" applyProtection="1">
      <alignment horizontal="center" vertical="center" wrapText="1"/>
      <protection hidden="1"/>
    </xf>
    <xf numFmtId="0" fontId="3" fillId="0" borderId="3" xfId="2" applyFont="1" applyBorder="1" applyAlignment="1" applyProtection="1">
      <alignment horizontal="center" vertical="center" wrapText="1"/>
      <protection hidden="1"/>
    </xf>
    <xf numFmtId="0" fontId="10" fillId="3" borderId="11" xfId="2" applyFont="1" applyFill="1" applyBorder="1" applyAlignment="1" applyProtection="1">
      <alignment horizontal="right" vertical="center" wrapText="1"/>
      <protection hidden="1"/>
    </xf>
    <xf numFmtId="0" fontId="15" fillId="0" borderId="0" xfId="2" applyAlignment="1" applyProtection="1">
      <alignment vertical="center"/>
      <protection locked="0" hidden="1"/>
    </xf>
    <xf numFmtId="173" fontId="3" fillId="0" borderId="1" xfId="2" applyNumberFormat="1" applyFont="1" applyBorder="1" applyAlignment="1" applyProtection="1">
      <alignment horizontal="center" vertical="center" wrapText="1"/>
      <protection hidden="1"/>
    </xf>
    <xf numFmtId="0" fontId="15" fillId="0" borderId="0" xfId="2" applyFont="1" applyAlignment="1" applyProtection="1">
      <alignment horizontal="center" vertical="top" wrapText="1"/>
      <protection locked="0" hidden="1"/>
    </xf>
    <xf numFmtId="0" fontId="6" fillId="0" borderId="0" xfId="2" applyFont="1" applyAlignment="1" applyProtection="1">
      <alignment horizontal="center" vertical="center" wrapText="1"/>
      <protection locked="0"/>
    </xf>
    <xf numFmtId="0" fontId="6" fillId="0" borderId="0" xfId="2" applyFont="1" applyAlignment="1" applyProtection="1">
      <alignment horizontal="justify" wrapText="1"/>
      <protection locked="0"/>
    </xf>
    <xf numFmtId="0" fontId="5" fillId="0" borderId="0" xfId="2" applyFont="1" applyAlignment="1" applyProtection="1">
      <alignment horizontal="justify" wrapText="1"/>
    </xf>
    <xf numFmtId="0" fontId="1" fillId="0" borderId="4" xfId="2" applyFont="1" applyBorder="1" applyAlignment="1" applyProtection="1">
      <alignment horizontal="center" vertical="center" wrapText="1"/>
      <protection locked="0" hidden="1"/>
    </xf>
    <xf numFmtId="0" fontId="1" fillId="0" borderId="3" xfId="2" applyFont="1" applyBorder="1" applyAlignment="1" applyProtection="1">
      <alignment horizontal="center" vertical="center" wrapText="1"/>
      <protection locked="0" hidden="1"/>
    </xf>
    <xf numFmtId="0" fontId="1" fillId="0" borderId="1" xfId="2" applyFont="1" applyBorder="1" applyAlignment="1" applyProtection="1">
      <alignment vertical="center" wrapText="1"/>
      <protection locked="0" hidden="1"/>
    </xf>
    <xf numFmtId="0" fontId="15" fillId="0" borderId="0" xfId="2" applyBorder="1" applyProtection="1">
      <protection locked="0" hidden="1"/>
    </xf>
    <xf numFmtId="0" fontId="3" fillId="0" borderId="0" xfId="2" applyFont="1" applyBorder="1" applyAlignment="1" applyProtection="1">
      <alignment horizontal="left" wrapText="1"/>
      <protection locked="0" hidden="1"/>
    </xf>
    <xf numFmtId="0" fontId="3" fillId="7" borderId="1" xfId="2" applyFont="1" applyFill="1" applyBorder="1" applyAlignment="1" applyProtection="1">
      <alignment horizontal="center" vertical="center" wrapText="1"/>
      <protection locked="0" hidden="1"/>
    </xf>
    <xf numFmtId="0" fontId="3" fillId="7" borderId="3" xfId="2" applyFont="1" applyFill="1" applyBorder="1" applyAlignment="1" applyProtection="1">
      <alignment horizontal="center" vertical="center" wrapText="1"/>
      <protection locked="0" hidden="1"/>
    </xf>
    <xf numFmtId="0" fontId="26" fillId="7" borderId="1" xfId="2" applyFont="1" applyFill="1" applyBorder="1" applyAlignment="1" applyProtection="1">
      <alignment horizontal="center" vertical="center"/>
      <protection locked="0"/>
    </xf>
    <xf numFmtId="0" fontId="25" fillId="7" borderId="1" xfId="2" applyFont="1" applyFill="1" applyBorder="1" applyAlignment="1" applyProtection="1">
      <alignment horizontal="center" vertical="center"/>
      <protection locked="0"/>
    </xf>
    <xf numFmtId="0" fontId="15" fillId="7" borderId="1" xfId="2" applyFill="1" applyBorder="1" applyAlignment="1" applyProtection="1">
      <alignment horizontal="center" vertical="center"/>
      <protection locked="0"/>
    </xf>
    <xf numFmtId="0" fontId="24" fillId="7" borderId="1" xfId="2" applyFont="1" applyFill="1" applyBorder="1" applyAlignment="1" applyProtection="1">
      <alignment horizontal="center" vertical="center"/>
      <protection locked="0"/>
    </xf>
    <xf numFmtId="0" fontId="38" fillId="7" borderId="1" xfId="2" applyFont="1" applyFill="1" applyBorder="1" applyAlignment="1" applyProtection="1">
      <alignment horizontal="center" vertical="center"/>
    </xf>
    <xf numFmtId="0" fontId="37" fillId="7" borderId="1" xfId="2" applyFont="1" applyFill="1" applyBorder="1" applyAlignment="1" applyProtection="1">
      <alignment horizontal="center" vertical="center"/>
    </xf>
    <xf numFmtId="0" fontId="39" fillId="7" borderId="1" xfId="2" applyFont="1" applyFill="1" applyBorder="1" applyAlignment="1" applyProtection="1">
      <alignment horizontal="center" vertical="center"/>
      <protection locked="0"/>
    </xf>
    <xf numFmtId="0" fontId="36" fillId="7" borderId="1" xfId="2" applyFont="1" applyFill="1" applyBorder="1" applyAlignment="1" applyProtection="1">
      <alignment horizontal="center" vertical="center"/>
      <protection locked="0"/>
    </xf>
    <xf numFmtId="0" fontId="38" fillId="7" borderId="1" xfId="2" applyFont="1" applyFill="1" applyBorder="1" applyAlignment="1" applyProtection="1">
      <alignment horizontal="center" vertical="center"/>
      <protection locked="0"/>
    </xf>
    <xf numFmtId="0" fontId="37" fillId="7" borderId="1" xfId="2" applyFont="1" applyFill="1" applyBorder="1" applyAlignment="1" applyProtection="1">
      <alignment horizontal="center" vertical="center"/>
      <protection locked="0"/>
    </xf>
    <xf numFmtId="0" fontId="15" fillId="7" borderId="81" xfId="2" applyFill="1" applyBorder="1" applyProtection="1">
      <protection locked="0" hidden="1"/>
    </xf>
    <xf numFmtId="0" fontId="15" fillId="7" borderId="55" xfId="2" applyFill="1" applyBorder="1" applyProtection="1">
      <protection locked="0" hidden="1"/>
    </xf>
    <xf numFmtId="0" fontId="3" fillId="7" borderId="78" xfId="2" applyFont="1" applyFill="1" applyBorder="1" applyAlignment="1" applyProtection="1">
      <alignment horizontal="center" vertical="center"/>
      <protection locked="0" hidden="1"/>
    </xf>
    <xf numFmtId="0" fontId="6" fillId="7" borderId="77" xfId="2" applyFont="1" applyFill="1" applyBorder="1" applyAlignment="1" applyProtection="1">
      <alignment horizontal="left" vertical="center"/>
    </xf>
    <xf numFmtId="0" fontId="15" fillId="7" borderId="76" xfId="2" applyFill="1" applyBorder="1" applyAlignment="1" applyProtection="1">
      <alignment horizontal="left"/>
      <protection hidden="1"/>
    </xf>
    <xf numFmtId="0" fontId="2" fillId="7" borderId="75" xfId="2" applyFont="1" applyFill="1" applyBorder="1" applyAlignment="1" applyProtection="1">
      <alignment horizontal="center"/>
      <protection locked="0" hidden="1"/>
    </xf>
    <xf numFmtId="0" fontId="2" fillId="7" borderId="75" xfId="2" applyFont="1" applyFill="1" applyBorder="1" applyAlignment="1" applyProtection="1">
      <alignment horizontal="left" vertical="center"/>
      <protection hidden="1"/>
    </xf>
    <xf numFmtId="0" fontId="3" fillId="7" borderId="57" xfId="2" applyFont="1" applyFill="1" applyBorder="1" applyAlignment="1" applyProtection="1">
      <alignment horizontal="center" vertical="center"/>
      <protection locked="0" hidden="1"/>
    </xf>
    <xf numFmtId="0" fontId="6" fillId="7" borderId="56" xfId="2" applyFont="1" applyFill="1" applyBorder="1" applyAlignment="1" applyProtection="1">
      <alignment horizontal="left" vertical="center"/>
    </xf>
    <xf numFmtId="0" fontId="15" fillId="7" borderId="55" xfId="2" applyFill="1" applyBorder="1" applyAlignment="1" applyProtection="1">
      <alignment horizontal="left"/>
      <protection hidden="1"/>
    </xf>
    <xf numFmtId="0" fontId="2" fillId="7" borderId="54" xfId="2" applyFont="1" applyFill="1" applyBorder="1" applyAlignment="1" applyProtection="1">
      <alignment horizontal="center"/>
      <protection locked="0" hidden="1"/>
    </xf>
    <xf numFmtId="0" fontId="2" fillId="7" borderId="54" xfId="2" applyFont="1" applyFill="1" applyBorder="1" applyAlignment="1" applyProtection="1">
      <alignment horizontal="left" vertical="center"/>
      <protection hidden="1"/>
    </xf>
    <xf numFmtId="0" fontId="3" fillId="7" borderId="72" xfId="2" applyFont="1" applyFill="1" applyBorder="1" applyAlignment="1" applyProtection="1">
      <alignment horizontal="center" vertical="center"/>
      <protection locked="0" hidden="1"/>
    </xf>
    <xf numFmtId="0" fontId="6" fillId="7" borderId="71" xfId="2" applyFont="1" applyFill="1" applyBorder="1" applyAlignment="1" applyProtection="1">
      <alignment horizontal="left" vertical="center"/>
    </xf>
    <xf numFmtId="0" fontId="2" fillId="7" borderId="70" xfId="2" applyFont="1" applyFill="1" applyBorder="1" applyAlignment="1" applyProtection="1">
      <alignment horizontal="center"/>
      <protection locked="0" hidden="1"/>
    </xf>
    <xf numFmtId="0" fontId="2" fillId="7" borderId="70" xfId="2" applyFont="1" applyFill="1" applyBorder="1" applyAlignment="1" applyProtection="1">
      <alignment horizontal="left" vertical="center"/>
      <protection hidden="1"/>
    </xf>
    <xf numFmtId="0" fontId="3" fillId="7" borderId="62" xfId="2" applyFont="1" applyFill="1" applyBorder="1" applyAlignment="1" applyProtection="1">
      <alignment horizontal="center" vertical="center"/>
      <protection locked="0" hidden="1"/>
    </xf>
    <xf numFmtId="0" fontId="6" fillId="7" borderId="61" xfId="2" applyFont="1" applyFill="1" applyBorder="1" applyAlignment="1" applyProtection="1">
      <alignment horizontal="left" vertical="center"/>
    </xf>
    <xf numFmtId="0" fontId="15" fillId="7" borderId="60" xfId="2" applyFill="1" applyBorder="1" applyAlignment="1" applyProtection="1">
      <alignment horizontal="left"/>
      <protection hidden="1"/>
    </xf>
    <xf numFmtId="0" fontId="2" fillId="7" borderId="59" xfId="2" applyFont="1" applyFill="1" applyBorder="1" applyAlignment="1" applyProtection="1">
      <alignment horizontal="center"/>
      <protection locked="0" hidden="1"/>
    </xf>
    <xf numFmtId="0" fontId="2" fillId="7" borderId="59" xfId="2" applyFont="1" applyFill="1" applyBorder="1" applyAlignment="1" applyProtection="1">
      <alignment horizontal="left" vertical="center"/>
      <protection hidden="1"/>
    </xf>
    <xf numFmtId="0" fontId="3" fillId="7" borderId="67" xfId="2" applyFont="1" applyFill="1" applyBorder="1" applyAlignment="1" applyProtection="1">
      <alignment horizontal="center" vertical="center"/>
      <protection locked="0" hidden="1"/>
    </xf>
    <xf numFmtId="0" fontId="6" fillId="7" borderId="66" xfId="2" applyFont="1" applyFill="1" applyBorder="1" applyAlignment="1" applyProtection="1">
      <alignment horizontal="left" vertical="center"/>
    </xf>
    <xf numFmtId="0" fontId="15" fillId="7" borderId="65" xfId="2" applyFill="1" applyBorder="1" applyAlignment="1" applyProtection="1">
      <alignment horizontal="left"/>
      <protection hidden="1"/>
    </xf>
    <xf numFmtId="0" fontId="2" fillId="7" borderId="64" xfId="2" applyFont="1" applyFill="1" applyBorder="1" applyAlignment="1" applyProtection="1">
      <alignment horizontal="center"/>
      <protection locked="0" hidden="1"/>
    </xf>
    <xf numFmtId="0" fontId="2" fillId="7" borderId="64" xfId="2" applyFont="1" applyFill="1" applyBorder="1" applyAlignment="1" applyProtection="1">
      <alignment horizontal="left" vertical="center"/>
      <protection hidden="1"/>
    </xf>
    <xf numFmtId="0" fontId="2" fillId="7" borderId="58" xfId="2" applyFont="1" applyFill="1" applyBorder="1" applyAlignment="1" applyProtection="1">
      <alignment horizontal="left" vertical="center"/>
      <protection hidden="1"/>
    </xf>
    <xf numFmtId="0" fontId="2" fillId="7" borderId="53" xfId="2" applyFont="1" applyFill="1" applyBorder="1" applyAlignment="1" applyProtection="1">
      <alignment horizontal="left" vertical="center"/>
      <protection hidden="1"/>
    </xf>
    <xf numFmtId="0" fontId="2" fillId="7" borderId="63" xfId="2" applyFont="1" applyFill="1" applyBorder="1" applyAlignment="1" applyProtection="1">
      <alignment horizontal="left" vertical="center"/>
      <protection hidden="1"/>
    </xf>
    <xf numFmtId="0" fontId="6" fillId="7" borderId="68" xfId="2" applyFont="1" applyFill="1" applyBorder="1" applyAlignment="1" applyProtection="1">
      <alignment horizontal="left" vertical="center"/>
    </xf>
    <xf numFmtId="0" fontId="3" fillId="7" borderId="51" xfId="2" applyFont="1" applyFill="1" applyBorder="1" applyAlignment="1" applyProtection="1">
      <alignment horizontal="center" vertical="center"/>
      <protection locked="0" hidden="1"/>
    </xf>
    <xf numFmtId="0" fontId="6" fillId="7" borderId="50" xfId="2" applyFont="1" applyFill="1" applyBorder="1" applyAlignment="1" applyProtection="1">
      <alignment horizontal="left" vertical="center"/>
    </xf>
    <xf numFmtId="0" fontId="15" fillId="7" borderId="49" xfId="2" applyFill="1" applyBorder="1" applyAlignment="1" applyProtection="1">
      <alignment horizontal="left"/>
      <protection hidden="1"/>
    </xf>
    <xf numFmtId="0" fontId="2" fillId="7" borderId="48" xfId="2" applyFont="1" applyFill="1" applyBorder="1" applyAlignment="1" applyProtection="1">
      <alignment horizontal="center"/>
      <protection locked="0" hidden="1"/>
    </xf>
    <xf numFmtId="0" fontId="2" fillId="7" borderId="47" xfId="2" applyFont="1" applyFill="1" applyBorder="1" applyAlignment="1" applyProtection="1">
      <alignment horizontal="left" vertical="center"/>
      <protection hidden="1"/>
    </xf>
    <xf numFmtId="0" fontId="4" fillId="7" borderId="37" xfId="2" applyFont="1" applyFill="1" applyBorder="1" applyAlignment="1" applyProtection="1">
      <alignment horizontal="center" wrapText="1"/>
      <protection hidden="1"/>
    </xf>
    <xf numFmtId="0" fontId="2" fillId="7" borderId="5" xfId="2" applyFont="1" applyFill="1" applyBorder="1" applyAlignment="1" applyProtection="1">
      <alignment horizontal="center" wrapText="1"/>
      <protection hidden="1"/>
    </xf>
    <xf numFmtId="0" fontId="4" fillId="7" borderId="36" xfId="2" applyFont="1" applyFill="1" applyBorder="1" applyAlignment="1" applyProtection="1">
      <alignment horizontal="center" vertical="top" wrapText="1"/>
      <protection locked="0" hidden="1"/>
    </xf>
    <xf numFmtId="0" fontId="2" fillId="7" borderId="6" xfId="2" applyFont="1" applyFill="1" applyBorder="1" applyAlignment="1" applyProtection="1">
      <alignment horizontal="center" vertical="top" wrapText="1"/>
      <protection locked="0" hidden="1"/>
    </xf>
    <xf numFmtId="171" fontId="16" fillId="0" borderId="4" xfId="2" applyNumberFormat="1" applyFont="1" applyBorder="1" applyAlignment="1" applyProtection="1">
      <alignment vertical="center"/>
      <protection hidden="1"/>
    </xf>
    <xf numFmtId="171" fontId="16" fillId="0" borderId="79" xfId="2" applyNumberFormat="1" applyFont="1" applyBorder="1" applyAlignment="1" applyProtection="1">
      <alignment vertical="center"/>
      <protection hidden="1"/>
    </xf>
    <xf numFmtId="170" fontId="4" fillId="0" borderId="19" xfId="2" applyNumberFormat="1" applyFont="1" applyBorder="1" applyAlignment="1" applyProtection="1">
      <alignment horizontal="center" vertical="center"/>
      <protection hidden="1"/>
    </xf>
    <xf numFmtId="0" fontId="4" fillId="8" borderId="44" xfId="2" applyFont="1" applyFill="1" applyBorder="1" applyAlignment="1" applyProtection="1">
      <alignment horizontal="justify" vertical="center" wrapText="1"/>
      <protection locked="0" hidden="1"/>
    </xf>
    <xf numFmtId="0" fontId="2" fillId="8" borderId="44" xfId="2" applyFont="1" applyFill="1" applyBorder="1" applyAlignment="1" applyProtection="1">
      <alignment horizontal="justify" vertical="center" wrapText="1"/>
      <protection locked="0" hidden="1"/>
    </xf>
    <xf numFmtId="0" fontId="41" fillId="0" borderId="0" xfId="2" applyFont="1" applyProtection="1">
      <protection locked="0"/>
    </xf>
    <xf numFmtId="0" fontId="4" fillId="0" borderId="0" xfId="2" applyFont="1" applyBorder="1" applyAlignment="1" applyProtection="1">
      <alignment horizontal="justify" wrapText="1"/>
      <protection hidden="1"/>
    </xf>
    <xf numFmtId="0" fontId="15" fillId="0" borderId="0" xfId="2" applyFont="1" applyBorder="1" applyAlignment="1" applyProtection="1">
      <alignment horizontal="center"/>
      <protection hidden="1"/>
    </xf>
    <xf numFmtId="0" fontId="5" fillId="0" borderId="0" xfId="2" applyFont="1" applyBorder="1" applyAlignment="1" applyProtection="1">
      <alignment horizontal="center" vertical="center" wrapText="1"/>
      <protection hidden="1"/>
    </xf>
    <xf numFmtId="0" fontId="5" fillId="0" borderId="16" xfId="2" applyFont="1" applyBorder="1" applyAlignment="1" applyProtection="1">
      <alignment vertical="center" wrapText="1"/>
      <protection hidden="1"/>
    </xf>
    <xf numFmtId="0" fontId="4" fillId="0" borderId="1" xfId="2" applyFont="1" applyBorder="1" applyAlignment="1" applyProtection="1">
      <alignment horizontal="center" vertical="center" wrapText="1"/>
      <protection hidden="1"/>
    </xf>
    <xf numFmtId="0" fontId="4" fillId="0" borderId="13" xfId="2" applyFont="1" applyBorder="1" applyAlignment="1" applyProtection="1">
      <alignment vertical="center" wrapText="1"/>
      <protection hidden="1"/>
    </xf>
    <xf numFmtId="0" fontId="15" fillId="0" borderId="14" xfId="2" applyBorder="1" applyAlignment="1" applyProtection="1">
      <alignment horizontal="center"/>
      <protection hidden="1"/>
    </xf>
    <xf numFmtId="0" fontId="4" fillId="0" borderId="13" xfId="2" applyFont="1" applyBorder="1" applyAlignment="1" applyProtection="1">
      <alignment horizontal="left" vertical="top" wrapText="1"/>
      <protection hidden="1"/>
    </xf>
    <xf numFmtId="0" fontId="4" fillId="0" borderId="22" xfId="2" applyFont="1" applyBorder="1" applyAlignment="1" applyProtection="1">
      <alignment vertical="center" wrapText="1"/>
      <protection hidden="1"/>
    </xf>
    <xf numFmtId="0" fontId="5" fillId="0" borderId="19" xfId="2" applyFont="1" applyBorder="1" applyAlignment="1" applyProtection="1">
      <alignment vertical="center" wrapText="1"/>
      <protection hidden="1"/>
    </xf>
    <xf numFmtId="0" fontId="4" fillId="0" borderId="23" xfId="2" applyFont="1" applyBorder="1" applyAlignment="1" applyProtection="1">
      <alignment horizontal="center" vertical="center" wrapText="1"/>
      <protection hidden="1"/>
    </xf>
    <xf numFmtId="0" fontId="19" fillId="0" borderId="25" xfId="2" applyFont="1" applyBorder="1" applyAlignment="1" applyProtection="1">
      <alignment vertical="center"/>
      <protection hidden="1"/>
    </xf>
    <xf numFmtId="0" fontId="19" fillId="0" borderId="25" xfId="2" applyFont="1" applyBorder="1" applyAlignment="1" applyProtection="1">
      <alignment vertical="center" wrapText="1"/>
      <protection hidden="1"/>
    </xf>
    <xf numFmtId="0" fontId="4" fillId="0" borderId="27" xfId="2" applyFont="1" applyBorder="1" applyAlignment="1" applyProtection="1">
      <alignment horizontal="center" vertical="center" wrapText="1"/>
      <protection hidden="1"/>
    </xf>
    <xf numFmtId="0" fontId="21" fillId="9" borderId="13" xfId="2" applyFont="1" applyFill="1" applyBorder="1" applyAlignment="1" applyProtection="1">
      <alignment horizontal="left" vertical="top" wrapText="1"/>
    </xf>
    <xf numFmtId="0" fontId="6" fillId="9" borderId="22" xfId="2" applyFont="1" applyFill="1" applyBorder="1" applyAlignment="1" applyProtection="1">
      <alignment vertical="center" wrapText="1"/>
      <protection locked="0"/>
    </xf>
    <xf numFmtId="0" fontId="4" fillId="9" borderId="21" xfId="2" applyFont="1" applyFill="1" applyBorder="1" applyAlignment="1" applyProtection="1">
      <alignment horizontal="center" vertical="center" wrapText="1"/>
      <protection hidden="1"/>
    </xf>
    <xf numFmtId="0" fontId="20" fillId="0" borderId="43" xfId="2" applyFont="1" applyBorder="1" applyAlignment="1" applyProtection="1">
      <alignment horizontal="center" wrapText="1"/>
      <protection hidden="1"/>
    </xf>
    <xf numFmtId="0" fontId="1" fillId="7" borderId="39" xfId="2" applyFont="1" applyFill="1" applyBorder="1" applyAlignment="1" applyProtection="1">
      <alignment horizontal="center" vertical="top" wrapText="1"/>
      <protection locked="0" hidden="1"/>
    </xf>
    <xf numFmtId="0" fontId="3" fillId="7" borderId="38" xfId="2" applyFont="1" applyFill="1" applyBorder="1" applyAlignment="1" applyProtection="1">
      <alignment horizontal="center" vertical="top" wrapText="1"/>
      <protection locked="0" hidden="1"/>
    </xf>
    <xf numFmtId="49" fontId="4" fillId="7" borderId="35" xfId="2" applyNumberFormat="1" applyFont="1" applyFill="1" applyBorder="1" applyAlignment="1" applyProtection="1">
      <alignment horizontal="center" vertical="top" wrapText="1"/>
      <protection locked="0" hidden="1"/>
    </xf>
    <xf numFmtId="0" fontId="2" fillId="7" borderId="34" xfId="2" applyFont="1" applyFill="1" applyBorder="1" applyAlignment="1" applyProtection="1">
      <alignment horizontal="center" vertical="top" wrapText="1"/>
      <protection locked="0" hidden="1"/>
    </xf>
    <xf numFmtId="0" fontId="4" fillId="0" borderId="22" xfId="2" applyFont="1" applyBorder="1" applyAlignment="1" applyProtection="1">
      <alignment horizontal="justify" vertical="center" wrapText="1"/>
      <protection hidden="1"/>
    </xf>
    <xf numFmtId="0" fontId="4" fillId="0" borderId="28" xfId="2" applyFont="1" applyBorder="1" applyAlignment="1" applyProtection="1">
      <alignment horizontal="center" vertical="center" wrapText="1"/>
      <protection hidden="1"/>
    </xf>
    <xf numFmtId="0" fontId="3" fillId="0" borderId="1" xfId="2" applyFont="1" applyBorder="1" applyAlignment="1" applyProtection="1">
      <alignment horizontal="left" vertical="center" wrapText="1"/>
      <protection hidden="1"/>
    </xf>
    <xf numFmtId="0" fontId="4" fillId="0" borderId="1" xfId="2" applyFont="1" applyBorder="1" applyAlignment="1" applyProtection="1">
      <alignment horizontal="left" vertical="center" wrapText="1"/>
      <protection hidden="1"/>
    </xf>
    <xf numFmtId="0" fontId="1" fillId="0" borderId="2" xfId="2" applyFont="1" applyBorder="1" applyAlignment="1" applyProtection="1">
      <alignment horizontal="left" wrapText="1"/>
      <protection hidden="1"/>
    </xf>
    <xf numFmtId="0" fontId="3" fillId="0" borderId="1" xfId="2" applyFont="1" applyBorder="1" applyAlignment="1" applyProtection="1">
      <alignment horizontal="center" vertical="center" wrapText="1"/>
      <protection hidden="1"/>
    </xf>
    <xf numFmtId="0" fontId="3" fillId="0" borderId="1" xfId="2" applyFont="1" applyBorder="1" applyAlignment="1" applyProtection="1">
      <alignment vertical="top" wrapText="1"/>
      <protection hidden="1"/>
    </xf>
    <xf numFmtId="0" fontId="2" fillId="0" borderId="1" xfId="2" applyFont="1" applyBorder="1" applyAlignment="1" applyProtection="1">
      <alignment vertical="top" wrapText="1"/>
      <protection hidden="1"/>
    </xf>
    <xf numFmtId="0" fontId="3" fillId="0" borderId="1" xfId="2" applyFont="1" applyBorder="1" applyAlignment="1" applyProtection="1">
      <alignment horizontal="left" vertical="top" wrapText="1"/>
      <protection hidden="1"/>
    </xf>
    <xf numFmtId="0" fontId="2" fillId="0" borderId="1" xfId="2" applyFont="1" applyBorder="1" applyAlignment="1" applyProtection="1">
      <alignment vertical="center" wrapText="1"/>
      <protection locked="0" hidden="1"/>
    </xf>
    <xf numFmtId="0" fontId="2" fillId="0" borderId="1" xfId="2" applyFont="1" applyBorder="1" applyAlignment="1" applyProtection="1">
      <alignment vertical="center" wrapText="1"/>
      <protection hidden="1"/>
    </xf>
    <xf numFmtId="0" fontId="3" fillId="0" borderId="3" xfId="2" applyFont="1" applyBorder="1" applyAlignment="1" applyProtection="1">
      <alignment horizontal="center" vertical="center" wrapText="1"/>
      <protection hidden="1"/>
    </xf>
    <xf numFmtId="0" fontId="3" fillId="0" borderId="8" xfId="2" applyFont="1" applyBorder="1" applyAlignment="1" applyProtection="1">
      <alignment horizontal="center" vertical="center" wrapText="1"/>
      <protection hidden="1"/>
    </xf>
    <xf numFmtId="0" fontId="1" fillId="0" borderId="2" xfId="2" applyFont="1" applyBorder="1" applyAlignment="1" applyProtection="1">
      <alignment horizontal="left" vertical="top" wrapText="1"/>
      <protection hidden="1"/>
    </xf>
    <xf numFmtId="0" fontId="2" fillId="8" borderId="1" xfId="2" applyFont="1" applyFill="1" applyBorder="1" applyAlignment="1" applyProtection="1">
      <alignment horizontal="left" vertical="center" wrapText="1"/>
      <protection hidden="1"/>
    </xf>
    <xf numFmtId="0" fontId="12" fillId="3" borderId="12" xfId="2" applyFont="1" applyFill="1" applyBorder="1" applyAlignment="1" applyProtection="1">
      <alignment horizontal="center" vertical="center" wrapText="1"/>
      <protection hidden="1"/>
    </xf>
    <xf numFmtId="0" fontId="11" fillId="8" borderId="1" xfId="2" applyFont="1" applyFill="1" applyBorder="1" applyAlignment="1" applyProtection="1">
      <alignment horizontal="center" vertical="center"/>
      <protection locked="0"/>
    </xf>
    <xf numFmtId="0" fontId="1" fillId="0" borderId="2" xfId="2" applyFont="1" applyBorder="1" applyAlignment="1" applyProtection="1">
      <alignment horizontal="left" vertical="center" wrapText="1"/>
      <protection hidden="1"/>
    </xf>
    <xf numFmtId="0" fontId="1" fillId="0" borderId="2" xfId="2" applyFont="1" applyBorder="1" applyAlignment="1" applyProtection="1">
      <alignment vertical="top" wrapText="1"/>
      <protection hidden="1"/>
    </xf>
    <xf numFmtId="0" fontId="21" fillId="0" borderId="0" xfId="2" applyFont="1" applyBorder="1" applyAlignment="1" applyProtection="1">
      <alignment horizontal="left" vertical="center"/>
      <protection locked="0" hidden="1"/>
    </xf>
    <xf numFmtId="0" fontId="9" fillId="0" borderId="10" xfId="1" applyFont="1" applyBorder="1" applyAlignment="1" applyProtection="1">
      <alignment horizontal="center" vertical="center"/>
      <protection locked="0" hidden="1"/>
    </xf>
    <xf numFmtId="0" fontId="21" fillId="0" borderId="0" xfId="2" applyFont="1" applyBorder="1" applyAlignment="1" applyProtection="1">
      <alignment horizontal="left" vertical="center" wrapText="1"/>
      <protection locked="0" hidden="1"/>
    </xf>
    <xf numFmtId="164" fontId="1" fillId="0" borderId="7" xfId="2" applyNumberFormat="1" applyFont="1" applyBorder="1" applyAlignment="1" applyProtection="1">
      <alignment horizontal="center" vertical="center" wrapText="1"/>
      <protection hidden="1"/>
    </xf>
    <xf numFmtId="4" fontId="1" fillId="0" borderId="8" xfId="2" applyNumberFormat="1" applyFont="1" applyBorder="1" applyAlignment="1" applyProtection="1">
      <alignment horizontal="center" vertical="center" wrapText="1"/>
      <protection hidden="1"/>
    </xf>
    <xf numFmtId="0" fontId="4" fillId="0" borderId="1" xfId="2" applyFont="1" applyBorder="1" applyAlignment="1" applyProtection="1">
      <alignment horizontal="left" vertical="center" wrapText="1"/>
      <protection locked="0" hidden="1"/>
    </xf>
    <xf numFmtId="4" fontId="4" fillId="0" borderId="9" xfId="2" applyNumberFormat="1" applyFont="1" applyBorder="1" applyAlignment="1" applyProtection="1">
      <alignment horizontal="center" vertical="center" wrapText="1"/>
      <protection hidden="1"/>
    </xf>
    <xf numFmtId="0" fontId="4" fillId="0" borderId="2" xfId="2" applyFont="1" applyBorder="1" applyAlignment="1" applyProtection="1">
      <alignment horizontal="left" vertical="top" wrapText="1"/>
      <protection locked="0" hidden="1"/>
    </xf>
    <xf numFmtId="0" fontId="5" fillId="0" borderId="0" xfId="2" applyFont="1" applyBorder="1" applyAlignment="1" applyProtection="1">
      <alignment horizontal="center" wrapText="1"/>
    </xf>
    <xf numFmtId="164" fontId="1" fillId="0" borderId="6" xfId="2" applyNumberFormat="1" applyFont="1" applyBorder="1" applyAlignment="1" applyProtection="1">
      <alignment horizontal="center" vertical="center" wrapText="1"/>
      <protection hidden="1"/>
    </xf>
    <xf numFmtId="4" fontId="1" fillId="0" borderId="4" xfId="2" applyNumberFormat="1" applyFont="1" applyBorder="1" applyAlignment="1" applyProtection="1">
      <alignment horizontal="center" vertical="center" wrapText="1"/>
      <protection hidden="1"/>
    </xf>
    <xf numFmtId="0" fontId="3" fillId="0" borderId="2" xfId="2" applyFont="1" applyBorder="1" applyAlignment="1" applyProtection="1">
      <alignment horizontal="left" vertical="top" wrapText="1"/>
      <protection hidden="1"/>
    </xf>
    <xf numFmtId="0" fontId="1" fillId="0" borderId="1" xfId="2" applyFont="1" applyBorder="1" applyAlignment="1" applyProtection="1">
      <alignment horizontal="center" vertical="center" wrapText="1"/>
      <protection locked="0" hidden="1"/>
    </xf>
    <xf numFmtId="0" fontId="3" fillId="0" borderId="3" xfId="2" applyFont="1" applyBorder="1" applyAlignment="1" applyProtection="1">
      <alignment horizontal="center" vertical="center" wrapText="1"/>
      <protection locked="0" hidden="1"/>
    </xf>
    <xf numFmtId="164" fontId="1" fillId="0" borderId="5" xfId="2" applyNumberFormat="1" applyFont="1" applyBorder="1" applyAlignment="1" applyProtection="1">
      <alignment horizontal="center" vertical="center" wrapText="1"/>
      <protection hidden="1"/>
    </xf>
    <xf numFmtId="4" fontId="1" fillId="0" borderId="3" xfId="2" applyNumberFormat="1" applyFont="1" applyBorder="1" applyAlignment="1" applyProtection="1">
      <alignment horizontal="center" vertical="center" wrapText="1"/>
      <protection hidden="1"/>
    </xf>
    <xf numFmtId="0" fontId="21" fillId="0" borderId="0" xfId="2" applyFont="1" applyBorder="1" applyAlignment="1" applyProtection="1">
      <alignment horizontal="left" vertical="center" wrapText="1"/>
      <protection hidden="1"/>
    </xf>
    <xf numFmtId="0" fontId="4" fillId="0" borderId="1" xfId="2" applyFont="1" applyBorder="1" applyAlignment="1" applyProtection="1">
      <alignment vertical="top" wrapText="1"/>
      <protection hidden="1"/>
    </xf>
    <xf numFmtId="0" fontId="27" fillId="0" borderId="1" xfId="2" applyFont="1" applyBorder="1" applyAlignment="1" applyProtection="1">
      <alignment horizontal="center" vertical="center" wrapText="1"/>
      <protection hidden="1"/>
    </xf>
    <xf numFmtId="0" fontId="27" fillId="0" borderId="1" xfId="2" applyFont="1" applyBorder="1" applyAlignment="1" applyProtection="1">
      <alignment horizontal="center" vertical="center" wrapText="1"/>
      <protection locked="0" hidden="1"/>
    </xf>
    <xf numFmtId="0" fontId="3" fillId="7" borderId="1" xfId="2" applyFont="1" applyFill="1" applyBorder="1" applyAlignment="1" applyProtection="1">
      <alignment horizontal="center" vertical="center" wrapText="1"/>
      <protection locked="0" hidden="1"/>
    </xf>
    <xf numFmtId="0" fontId="1" fillId="0" borderId="1" xfId="2" applyFont="1" applyBorder="1" applyAlignment="1" applyProtection="1">
      <alignment horizontal="center" vertical="center" wrapText="1"/>
      <protection hidden="1"/>
    </xf>
    <xf numFmtId="0" fontId="36" fillId="7" borderId="1" xfId="2" applyFont="1" applyFill="1" applyBorder="1" applyAlignment="1" applyProtection="1">
      <alignment horizontal="center" vertical="center" wrapText="1" readingOrder="1"/>
    </xf>
    <xf numFmtId="0" fontId="21" fillId="0" borderId="10" xfId="2" applyFont="1" applyBorder="1" applyAlignment="1" applyProtection="1">
      <alignment horizontal="left"/>
      <protection hidden="1"/>
    </xf>
    <xf numFmtId="0" fontId="12" fillId="8" borderId="10" xfId="2" applyFont="1" applyFill="1" applyBorder="1" applyAlignment="1" applyProtection="1">
      <alignment horizontal="center"/>
      <protection hidden="1"/>
    </xf>
    <xf numFmtId="0" fontId="4" fillId="8" borderId="11" xfId="2" applyFont="1" applyFill="1" applyBorder="1" applyAlignment="1" applyProtection="1">
      <alignment horizontal="justify" vertical="center" wrapText="1"/>
      <protection locked="0" hidden="1"/>
    </xf>
    <xf numFmtId="0" fontId="6" fillId="8" borderId="12" xfId="2" applyFont="1" applyFill="1" applyBorder="1" applyAlignment="1" applyProtection="1">
      <alignment horizontal="center" vertical="center" wrapText="1"/>
      <protection locked="0" hidden="1"/>
    </xf>
    <xf numFmtId="0" fontId="15" fillId="0" borderId="1" xfId="2" applyFont="1" applyBorder="1" applyAlignment="1" applyProtection="1">
      <alignment horizontal="center" vertical="center"/>
      <protection locked="0"/>
    </xf>
    <xf numFmtId="0" fontId="37" fillId="7" borderId="1" xfId="2" applyFont="1" applyFill="1" applyBorder="1" applyAlignment="1" applyProtection="1">
      <alignment horizontal="center" vertical="center" wrapText="1" readingOrder="1"/>
    </xf>
    <xf numFmtId="0" fontId="3" fillId="0" borderId="11" xfId="2" applyFont="1" applyBorder="1" applyAlignment="1" applyProtection="1">
      <alignment horizontal="center" vertical="center" wrapText="1"/>
      <protection hidden="1"/>
    </xf>
    <xf numFmtId="0" fontId="2" fillId="0" borderId="0" xfId="2" applyFont="1" applyBorder="1" applyAlignment="1" applyProtection="1">
      <alignment horizontal="left" vertical="top" wrapText="1"/>
    </xf>
    <xf numFmtId="0" fontId="28" fillId="0" borderId="0" xfId="2" applyFont="1" applyBorder="1" applyAlignment="1" applyProtection="1">
      <alignment horizontal="center" vertical="top" wrapText="1"/>
    </xf>
    <xf numFmtId="4" fontId="1" fillId="0" borderId="1" xfId="2" applyNumberFormat="1" applyFont="1" applyBorder="1" applyAlignment="1" applyProtection="1">
      <alignment horizontal="center" vertical="center" wrapText="1"/>
      <protection hidden="1"/>
    </xf>
    <xf numFmtId="0" fontId="4" fillId="0" borderId="1" xfId="2" applyFont="1" applyBorder="1" applyAlignment="1" applyProtection="1">
      <alignment vertical="center" wrapText="1"/>
      <protection hidden="1"/>
    </xf>
    <xf numFmtId="4" fontId="4" fillId="0" borderId="1" xfId="2" applyNumberFormat="1" applyFont="1" applyBorder="1" applyAlignment="1" applyProtection="1">
      <alignment horizontal="center" vertical="center" wrapText="1"/>
      <protection hidden="1"/>
    </xf>
    <xf numFmtId="0" fontId="1" fillId="0" borderId="1" xfId="2" applyFont="1" applyBorder="1" applyAlignment="1" applyProtection="1">
      <alignment vertical="center" wrapText="1"/>
      <protection hidden="1"/>
    </xf>
    <xf numFmtId="0" fontId="36" fillId="7" borderId="1" xfId="2" applyFont="1" applyFill="1" applyBorder="1" applyAlignment="1" applyProtection="1">
      <alignment horizontal="center" wrapText="1" readingOrder="1"/>
    </xf>
    <xf numFmtId="0" fontId="25" fillId="7" borderId="1" xfId="2" applyFont="1" applyFill="1" applyBorder="1" applyAlignment="1" applyProtection="1">
      <alignment horizontal="center" wrapText="1" readingOrder="1"/>
    </xf>
    <xf numFmtId="0" fontId="21" fillId="0" borderId="10" xfId="2" applyFont="1" applyBorder="1" applyAlignment="1" applyProtection="1">
      <alignment horizontal="left"/>
      <protection locked="0" hidden="1"/>
    </xf>
    <xf numFmtId="0" fontId="12" fillId="8" borderId="10" xfId="2" applyFont="1" applyFill="1" applyBorder="1" applyAlignment="1" applyProtection="1">
      <alignment horizontal="center"/>
      <protection locked="0" hidden="1"/>
    </xf>
    <xf numFmtId="0" fontId="4" fillId="0" borderId="0" xfId="2" applyFont="1" applyBorder="1" applyAlignment="1" applyProtection="1">
      <alignment horizontal="left" vertical="top" wrapText="1"/>
      <protection hidden="1"/>
    </xf>
    <xf numFmtId="0" fontId="6" fillId="0" borderId="0" xfId="2" applyFont="1" applyBorder="1" applyAlignment="1" applyProtection="1">
      <alignment horizontal="justify" wrapText="1"/>
      <protection locked="0" hidden="1"/>
    </xf>
    <xf numFmtId="0" fontId="5" fillId="0" borderId="0" xfId="2" applyFont="1" applyBorder="1" applyAlignment="1" applyProtection="1">
      <alignment horizontal="center" vertical="center" wrapText="1"/>
      <protection locked="0" hidden="1"/>
    </xf>
    <xf numFmtId="0" fontId="15" fillId="0" borderId="28" xfId="2" applyBorder="1" applyAlignment="1" applyProtection="1">
      <alignment horizontal="center" vertical="center" wrapText="1"/>
      <protection locked="0" hidden="1"/>
    </xf>
    <xf numFmtId="0" fontId="3" fillId="0" borderId="28" xfId="2" applyFont="1" applyBorder="1" applyAlignment="1" applyProtection="1">
      <alignment horizontal="left" vertical="center" wrapText="1"/>
      <protection hidden="1"/>
    </xf>
    <xf numFmtId="0" fontId="15" fillId="0" borderId="52" xfId="2" applyBorder="1" applyAlignment="1" applyProtection="1">
      <alignment horizontal="center" vertical="center" wrapText="1"/>
      <protection locked="0" hidden="1"/>
    </xf>
    <xf numFmtId="0" fontId="3" fillId="0" borderId="52" xfId="2" applyFont="1" applyBorder="1" applyAlignment="1" applyProtection="1">
      <alignment horizontal="left" vertical="center" wrapText="1"/>
      <protection hidden="1"/>
    </xf>
    <xf numFmtId="0" fontId="4" fillId="0" borderId="46" xfId="2" applyFont="1" applyBorder="1" applyAlignment="1" applyProtection="1">
      <alignment horizontal="left" vertical="center"/>
      <protection locked="0" hidden="1"/>
    </xf>
    <xf numFmtId="0" fontId="3" fillId="0" borderId="28" xfId="2" applyFont="1" applyBorder="1" applyAlignment="1" applyProtection="1">
      <alignment horizontal="left" vertical="top" wrapText="1"/>
      <protection hidden="1"/>
    </xf>
    <xf numFmtId="0" fontId="1" fillId="0" borderId="74" xfId="2" applyFont="1" applyBorder="1" applyAlignment="1" applyProtection="1">
      <alignment horizontal="center" vertical="center" wrapText="1"/>
      <protection locked="0" hidden="1"/>
    </xf>
    <xf numFmtId="0" fontId="3" fillId="0" borderId="73" xfId="2" applyFont="1" applyBorder="1" applyAlignment="1" applyProtection="1">
      <alignment horizontal="left" vertical="center" wrapText="1"/>
      <protection hidden="1"/>
    </xf>
    <xf numFmtId="0" fontId="1" fillId="0" borderId="28" xfId="2" applyFont="1" applyBorder="1" applyAlignment="1" applyProtection="1">
      <alignment horizontal="center" vertical="center" wrapText="1"/>
      <protection locked="0" hidden="1"/>
    </xf>
    <xf numFmtId="0" fontId="41" fillId="0" borderId="0" xfId="2" applyFont="1" applyBorder="1" applyAlignment="1" applyProtection="1">
      <alignment horizontal="left" vertical="center"/>
      <protection locked="0" hidden="1"/>
    </xf>
    <xf numFmtId="0" fontId="31" fillId="5" borderId="82" xfId="2" applyFont="1" applyFill="1" applyBorder="1" applyAlignment="1" applyProtection="1">
      <alignment horizontal="center" vertical="top" wrapText="1"/>
      <protection hidden="1"/>
    </xf>
    <xf numFmtId="0" fontId="4" fillId="6" borderId="1" xfId="2" applyFont="1" applyFill="1" applyBorder="1" applyAlignment="1" applyProtection="1">
      <alignment horizontal="left" vertical="center"/>
      <protection hidden="1"/>
    </xf>
    <xf numFmtId="0" fontId="4" fillId="0" borderId="1" xfId="2" applyFont="1" applyBorder="1" applyAlignment="1" applyProtection="1">
      <alignment horizontal="center" vertical="center" wrapText="1"/>
      <protection locked="0" hidden="1"/>
    </xf>
    <xf numFmtId="0" fontId="4" fillId="0" borderId="1" xfId="2" applyFont="1" applyBorder="1" applyAlignment="1" applyProtection="1">
      <alignment horizontal="center" vertical="top"/>
      <protection hidden="1"/>
    </xf>
    <xf numFmtId="0" fontId="4" fillId="0" borderId="1" xfId="2" applyFont="1" applyBorder="1" applyAlignment="1" applyProtection="1">
      <alignment horizontal="center" vertical="top" wrapText="1"/>
      <protection hidden="1"/>
    </xf>
    <xf numFmtId="0" fontId="2" fillId="10" borderId="80" xfId="2" applyFont="1" applyFill="1" applyBorder="1" applyAlignment="1" applyProtection="1">
      <alignment horizontal="center" vertical="center" wrapText="1"/>
      <protection hidden="1"/>
    </xf>
    <xf numFmtId="0" fontId="2" fillId="7" borderId="70" xfId="2" applyFont="1" applyFill="1" applyBorder="1" applyAlignment="1" applyProtection="1">
      <alignment horizontal="center" vertical="center" wrapText="1"/>
      <protection locked="0" hidden="1"/>
    </xf>
  </cellXfs>
  <cellStyles count="4">
    <cellStyle name="Dziesiętny 2" xfId="3" xr:uid="{47E2E73E-870F-4CB0-8CF5-7A3964D7E42E}"/>
    <cellStyle name="Hiperłącze" xfId="1" builtinId="8"/>
    <cellStyle name="Normalny" xfId="0" builtinId="0"/>
    <cellStyle name="Normalny 2" xfId="2" xr:uid="{D3114761-2A33-47F0-BA87-B2923ECD3345}"/>
  </cellStyles>
  <dxfs count="4">
    <dxf>
      <font>
        <color rgb="FF000000"/>
        <name val="Czcionka tekstu podstawowego"/>
        <scheme val="none"/>
      </font>
    </dxf>
    <dxf>
      <font>
        <color rgb="FF000000"/>
        <name val="Czcionka tekstu podstawowego"/>
        <scheme val="none"/>
      </font>
    </dxf>
    <dxf>
      <font>
        <color rgb="FF000000"/>
        <name val="Czcionka tekstu podstawowego"/>
        <scheme val="none"/>
      </font>
    </dxf>
    <dxf>
      <font>
        <color rgb="FF000000"/>
        <name val="Czcionka tekstu podstawowego"/>
        <scheme val="none"/>
      </font>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127E7-A3FD-4EF8-8DE1-8696D10B22DF}">
  <dimension ref="A1:F31"/>
  <sheetViews>
    <sheetView showGridLines="0" zoomScale="90" zoomScaleNormal="90" workbookViewId="0">
      <selection activeCell="F15" sqref="F15"/>
    </sheetView>
  </sheetViews>
  <sheetFormatPr defaultColWidth="11.7109375" defaultRowHeight="14.25"/>
  <cols>
    <col min="1" max="1" width="8.85546875" style="1" customWidth="1"/>
    <col min="2" max="2" width="21.42578125" style="1" customWidth="1"/>
    <col min="3" max="3" width="23.5703125" style="1" customWidth="1"/>
    <col min="4" max="4" width="7.7109375" style="1" customWidth="1"/>
    <col min="5" max="5" width="8.140625" style="1" customWidth="1"/>
    <col min="6" max="6" width="17.5703125" style="1" customWidth="1"/>
    <col min="7" max="16383" width="11.7109375" style="1"/>
    <col min="16384" max="16384" width="10.5703125" style="1" customWidth="1"/>
  </cols>
  <sheetData>
    <row r="1" spans="1:6" ht="14.25" customHeight="1" thickBot="1">
      <c r="A1" s="205" t="s">
        <v>94</v>
      </c>
      <c r="B1" s="205"/>
      <c r="C1" s="205"/>
      <c r="D1" s="205"/>
      <c r="E1" s="206" t="s">
        <v>93</v>
      </c>
      <c r="F1" s="207">
        <v>2024</v>
      </c>
    </row>
    <row r="2" spans="1:6" ht="21" customHeight="1" thickBot="1">
      <c r="A2" s="205"/>
      <c r="B2" s="205"/>
      <c r="C2" s="205"/>
      <c r="D2" s="205"/>
      <c r="E2" s="206"/>
      <c r="F2" s="207"/>
    </row>
    <row r="3" spans="1:6" ht="20.25" customHeight="1" thickBot="1">
      <c r="A3" s="205"/>
      <c r="B3" s="205"/>
      <c r="C3" s="205"/>
      <c r="D3" s="205"/>
      <c r="E3" s="206"/>
      <c r="F3" s="207"/>
    </row>
    <row r="4" spans="1:6" ht="15" customHeight="1" thickBot="1">
      <c r="A4" s="208" t="s">
        <v>92</v>
      </c>
      <c r="B4" s="208"/>
      <c r="C4" s="208"/>
      <c r="D4" s="208"/>
      <c r="E4" s="208"/>
      <c r="F4" s="208"/>
    </row>
    <row r="5" spans="1:6">
      <c r="A5" s="34" t="s">
        <v>91</v>
      </c>
      <c r="B5" s="33"/>
      <c r="C5" s="32" t="s">
        <v>90</v>
      </c>
      <c r="D5" s="31"/>
      <c r="E5" s="31"/>
      <c r="F5" s="30"/>
    </row>
    <row r="6" spans="1:6">
      <c r="A6" s="209"/>
      <c r="B6" s="209"/>
      <c r="C6" s="210"/>
      <c r="D6" s="210"/>
      <c r="E6" s="210"/>
      <c r="F6" s="210"/>
    </row>
    <row r="7" spans="1:6" ht="46.5" customHeight="1">
      <c r="A7" s="209"/>
      <c r="B7" s="209"/>
      <c r="C7" s="210"/>
      <c r="D7" s="210"/>
      <c r="E7" s="210"/>
      <c r="F7" s="210"/>
    </row>
    <row r="8" spans="1:6" hidden="1">
      <c r="A8" s="209"/>
      <c r="B8" s="209"/>
      <c r="C8" s="210"/>
      <c r="D8" s="210"/>
      <c r="E8" s="210"/>
      <c r="F8" s="210"/>
    </row>
    <row r="9" spans="1:6">
      <c r="A9" s="181" t="s">
        <v>89</v>
      </c>
      <c r="B9" s="211"/>
      <c r="C9" s="182" t="s">
        <v>88</v>
      </c>
      <c r="D9" s="212"/>
      <c r="E9" s="212"/>
      <c r="F9" s="212"/>
    </row>
    <row r="10" spans="1:6" ht="12" customHeight="1" thickBot="1">
      <c r="A10" s="183"/>
      <c r="B10" s="211"/>
      <c r="C10" s="184" t="s">
        <v>87</v>
      </c>
      <c r="D10" s="212"/>
      <c r="E10" s="212"/>
      <c r="F10" s="212"/>
    </row>
    <row r="11" spans="1:6" ht="13.5" hidden="1" customHeight="1">
      <c r="A11" s="29"/>
      <c r="B11" s="28"/>
      <c r="C11" s="27"/>
      <c r="D11" s="26"/>
      <c r="E11" s="26"/>
      <c r="F11" s="25"/>
    </row>
    <row r="12" spans="1:6" ht="26.25" customHeight="1" thickBot="1">
      <c r="A12" s="24" t="s">
        <v>4</v>
      </c>
      <c r="B12" s="213" t="s">
        <v>86</v>
      </c>
      <c r="C12" s="213"/>
      <c r="D12" s="214" t="s">
        <v>85</v>
      </c>
      <c r="E12" s="214"/>
      <c r="F12" s="23" t="s">
        <v>9</v>
      </c>
    </row>
    <row r="13" spans="1:6" ht="15" customHeight="1" thickBot="1">
      <c r="A13" s="11">
        <v>1</v>
      </c>
      <c r="B13" s="199" t="s">
        <v>84</v>
      </c>
      <c r="C13" s="199"/>
      <c r="D13" s="199"/>
      <c r="E13" s="199"/>
      <c r="F13" s="22"/>
    </row>
    <row r="14" spans="1:6" ht="33" customHeight="1">
      <c r="A14" s="15" t="s">
        <v>83</v>
      </c>
      <c r="B14" s="200" t="s">
        <v>82</v>
      </c>
      <c r="C14" s="200"/>
      <c r="D14" s="204" t="s">
        <v>63</v>
      </c>
      <c r="E14" s="204"/>
      <c r="F14" s="21"/>
    </row>
    <row r="15" spans="1:6" ht="17.25" customHeight="1">
      <c r="A15" s="19" t="s">
        <v>81</v>
      </c>
      <c r="B15" s="202" t="s">
        <v>80</v>
      </c>
      <c r="C15" s="202"/>
      <c r="D15" s="195" t="s">
        <v>79</v>
      </c>
      <c r="E15" s="195"/>
      <c r="F15" s="20" t="str">
        <f>IF((ISBLANK(Przeładunek!C23)),"",Przeładunek!C23)</f>
        <v/>
      </c>
    </row>
    <row r="16" spans="1:6" ht="62.25" customHeight="1">
      <c r="A16" s="19" t="s">
        <v>78</v>
      </c>
      <c r="B16" s="203" t="s">
        <v>77</v>
      </c>
      <c r="C16" s="203"/>
      <c r="D16" s="195" t="s">
        <v>76</v>
      </c>
      <c r="E16" s="195"/>
      <c r="F16" s="18" t="str">
        <f>IF((ISBLANK(Kotły!E38)),"",Kotły!E38)</f>
        <v xml:space="preserve"> </v>
      </c>
    </row>
    <row r="17" spans="1:6" ht="15" customHeight="1">
      <c r="A17" s="19" t="s">
        <v>75</v>
      </c>
      <c r="B17" s="202" t="s">
        <v>74</v>
      </c>
      <c r="C17" s="202"/>
      <c r="D17" s="195" t="s">
        <v>73</v>
      </c>
      <c r="E17" s="195"/>
      <c r="F17" s="18" t="str">
        <f>IF((ISBLANK(Transport!F123)),"",Transport!F123)</f>
        <v/>
      </c>
    </row>
    <row r="18" spans="1:6" ht="15" customHeight="1" thickBot="1">
      <c r="A18" s="13" t="s">
        <v>72</v>
      </c>
      <c r="B18" s="194" t="s">
        <v>71</v>
      </c>
      <c r="C18" s="194"/>
      <c r="D18" s="201" t="s">
        <v>70</v>
      </c>
      <c r="E18" s="201"/>
      <c r="F18" s="17"/>
    </row>
    <row r="19" spans="1:6" ht="33.75" customHeight="1" thickBot="1">
      <c r="A19" s="11" t="s">
        <v>10</v>
      </c>
      <c r="B19" s="196" t="s">
        <v>69</v>
      </c>
      <c r="C19" s="196"/>
      <c r="D19" s="196"/>
      <c r="E19" s="196"/>
      <c r="F19" s="10" t="str">
        <f>IF(SUM(F14:F18)=0," ",ROUND(SUM(F14:F18),0))</f>
        <v xml:space="preserve"> </v>
      </c>
    </row>
    <row r="20" spans="1:6" ht="22.5" customHeight="1" thickBot="1">
      <c r="A20" s="11">
        <v>2</v>
      </c>
      <c r="B20" s="199" t="s">
        <v>68</v>
      </c>
      <c r="C20" s="199"/>
      <c r="D20" s="199"/>
      <c r="E20" s="199"/>
      <c r="F20" s="16"/>
    </row>
    <row r="21" spans="1:6" ht="20.25" customHeight="1">
      <c r="A21" s="15" t="s">
        <v>67</v>
      </c>
      <c r="B21" s="200" t="s">
        <v>66</v>
      </c>
      <c r="C21" s="200"/>
      <c r="D21" s="195" t="s">
        <v>63</v>
      </c>
      <c r="E21" s="195"/>
      <c r="F21" s="14"/>
    </row>
    <row r="22" spans="1:6" ht="20.25" customHeight="1" thickBot="1">
      <c r="A22" s="13" t="s">
        <v>65</v>
      </c>
      <c r="B22" s="194" t="s">
        <v>64</v>
      </c>
      <c r="C22" s="194"/>
      <c r="D22" s="195" t="s">
        <v>63</v>
      </c>
      <c r="E22" s="195"/>
      <c r="F22" s="12"/>
    </row>
    <row r="23" spans="1:6" ht="28.5" customHeight="1" thickBot="1">
      <c r="A23" s="11" t="s">
        <v>20</v>
      </c>
      <c r="B23" s="196" t="s">
        <v>62</v>
      </c>
      <c r="C23" s="196"/>
      <c r="D23" s="196"/>
      <c r="E23" s="196"/>
      <c r="F23" s="10" t="str">
        <f>IF(SUM(F21:F22)=0," ",ROUND(SUM(F21:F22),0))</f>
        <v xml:space="preserve"> </v>
      </c>
    </row>
    <row r="24" spans="1:6" ht="15" thickBot="1">
      <c r="A24" s="197"/>
      <c r="B24" s="197"/>
      <c r="C24" s="197"/>
      <c r="D24" s="197"/>
      <c r="E24" s="197"/>
      <c r="F24" s="9"/>
    </row>
    <row r="25" spans="1:6" ht="15" customHeight="1" thickBot="1">
      <c r="A25" s="198" t="s">
        <v>61</v>
      </c>
      <c r="B25" s="198"/>
      <c r="C25" s="198"/>
      <c r="D25" s="198"/>
      <c r="E25" s="198"/>
      <c r="F25" s="8">
        <f>SUM(SUMIF(F19,"&gt;800",F19),SUMIF(F23,"&gt;800",F23))</f>
        <v>0</v>
      </c>
    </row>
    <row r="26" spans="1:6" ht="12.75" customHeight="1">
      <c r="A26" s="7"/>
      <c r="B26" s="7"/>
      <c r="C26" s="7"/>
      <c r="D26" s="7"/>
      <c r="E26" s="7"/>
      <c r="F26" s="6"/>
    </row>
    <row r="27" spans="1:6" hidden="1">
      <c r="A27" s="7"/>
      <c r="B27" s="7"/>
      <c r="C27" s="7"/>
      <c r="D27" s="7"/>
      <c r="E27" s="7"/>
      <c r="F27" s="6"/>
    </row>
    <row r="28" spans="1:6" ht="62.25" customHeight="1">
      <c r="A28" s="191" t="s">
        <v>450</v>
      </c>
      <c r="B28" s="191"/>
      <c r="C28" s="191"/>
      <c r="D28" s="191"/>
      <c r="E28" s="191"/>
      <c r="F28" s="191"/>
    </row>
    <row r="29" spans="1:6">
      <c r="A29" s="5"/>
      <c r="B29" s="5"/>
      <c r="C29" s="5"/>
      <c r="D29" s="5"/>
      <c r="E29" s="5"/>
      <c r="F29" s="5"/>
    </row>
    <row r="30" spans="1:6" ht="62.25" customHeight="1">
      <c r="A30" s="4" t="s">
        <v>60</v>
      </c>
      <c r="B30" s="3" t="s">
        <v>59</v>
      </c>
      <c r="C30" s="192" t="s">
        <v>58</v>
      </c>
      <c r="D30" s="192"/>
      <c r="E30" s="192"/>
      <c r="F30" s="192"/>
    </row>
    <row r="31" spans="1:6" ht="25.5" customHeight="1">
      <c r="A31" s="2" t="s">
        <v>57</v>
      </c>
      <c r="B31" s="2" t="s">
        <v>56</v>
      </c>
      <c r="C31" s="193" t="s">
        <v>55</v>
      </c>
      <c r="D31" s="193"/>
      <c r="E31" s="193"/>
      <c r="F31" s="193"/>
    </row>
  </sheetData>
  <sheetProtection algorithmName="SHA-512" hashValue="sHi3hlyhh3mnjNV2oYMWeST2ebCQlLNUwCJQsULHXM6Xd6UvJKMUPL2ESSIPywORDQ0FutR1emPHtmECZQXOcg==" saltValue="1B+jPlSyqcxnxI7VrPeJpA==" spinCount="100000" sheet="1" objects="1" scenarios="1"/>
  <mergeCells count="33">
    <mergeCell ref="B14:C14"/>
    <mergeCell ref="D14:E14"/>
    <mergeCell ref="A1:D3"/>
    <mergeCell ref="E1:E3"/>
    <mergeCell ref="F1:F3"/>
    <mergeCell ref="A4:F4"/>
    <mergeCell ref="A6:B8"/>
    <mergeCell ref="C6:F8"/>
    <mergeCell ref="B9:B10"/>
    <mergeCell ref="D9:F10"/>
    <mergeCell ref="B12:C12"/>
    <mergeCell ref="D12:E12"/>
    <mergeCell ref="B13:E13"/>
    <mergeCell ref="B15:C15"/>
    <mergeCell ref="D15:E15"/>
    <mergeCell ref="B16:C16"/>
    <mergeCell ref="D16:E16"/>
    <mergeCell ref="B17:C17"/>
    <mergeCell ref="D17:E17"/>
    <mergeCell ref="B19:E19"/>
    <mergeCell ref="B20:E20"/>
    <mergeCell ref="B21:C21"/>
    <mergeCell ref="D21:E21"/>
    <mergeCell ref="B18:C18"/>
    <mergeCell ref="D18:E18"/>
    <mergeCell ref="A28:F28"/>
    <mergeCell ref="C30:F30"/>
    <mergeCell ref="C31:F31"/>
    <mergeCell ref="B22:C22"/>
    <mergeCell ref="D22:E22"/>
    <mergeCell ref="B23:E23"/>
    <mergeCell ref="A24:E24"/>
    <mergeCell ref="A25:E25"/>
  </mergeCells>
  <conditionalFormatting sqref="D16:E16">
    <cfRule type="expression" dxfId="3" priority="1">
      <formula>$F$18&lt;&gt;""</formula>
    </cfRule>
  </conditionalFormatting>
  <conditionalFormatting sqref="D22:E22">
    <cfRule type="expression" dxfId="2" priority="2">
      <formula>$F$24&lt;&gt;""</formula>
    </cfRule>
  </conditionalFormatting>
  <conditionalFormatting sqref="D21:E21">
    <cfRule type="expression" dxfId="1" priority="3">
      <formula>$F$24&lt;&gt;""</formula>
    </cfRule>
  </conditionalFormatting>
  <conditionalFormatting sqref="D18:E18">
    <cfRule type="expression" dxfId="0" priority="4">
      <formula>#REF!&lt;&gt;""</formula>
    </cfRule>
  </conditionalFormatting>
  <printOptions gridLines="1"/>
  <pageMargins left="0.7" right="0.7" top="0.75" bottom="0.75" header="0.51180555555555496" footer="0.51180555555555496"/>
  <pageSetup paperSize="9" scale="76"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F996-BBB9-4D37-9AF2-287A62CA2F40}">
  <dimension ref="A1:I339"/>
  <sheetViews>
    <sheetView showGridLines="0" topLeftCell="B121" zoomScale="84" zoomScaleNormal="84" workbookViewId="0">
      <selection activeCell="H27" sqref="H24:H27"/>
    </sheetView>
  </sheetViews>
  <sheetFormatPr defaultColWidth="11.7109375" defaultRowHeight="14.25"/>
  <cols>
    <col min="1" max="1" width="4.85546875" style="35" customWidth="1"/>
    <col min="2" max="2" width="26.28515625" style="35" customWidth="1"/>
    <col min="3" max="3" width="24.140625" style="35" customWidth="1"/>
    <col min="4" max="4" width="29.140625" style="35" customWidth="1"/>
    <col min="5" max="6" width="14.42578125" style="35" customWidth="1"/>
    <col min="7" max="7" width="10.85546875" style="35" customWidth="1"/>
    <col min="8" max="8" width="8.5703125" style="35" customWidth="1"/>
    <col min="9" max="9" width="13.28515625" style="35" customWidth="1"/>
    <col min="10" max="16384" width="11.7109375" style="35"/>
  </cols>
  <sheetData>
    <row r="1" spans="1:9" ht="27" customHeight="1">
      <c r="A1" s="248" t="s">
        <v>0</v>
      </c>
      <c r="B1" s="248"/>
      <c r="C1" s="123"/>
      <c r="D1" s="123"/>
      <c r="E1" s="123"/>
      <c r="F1" s="123"/>
      <c r="G1" s="233"/>
      <c r="H1" s="233"/>
      <c r="I1" s="233"/>
    </row>
    <row r="2" spans="1:9" ht="15.75" customHeight="1">
      <c r="A2" s="227" t="s">
        <v>1</v>
      </c>
      <c r="B2" s="227"/>
      <c r="C2" s="227"/>
      <c r="D2" s="227"/>
      <c r="E2" s="227"/>
      <c r="F2" s="227"/>
      <c r="G2" s="122" t="s">
        <v>2</v>
      </c>
      <c r="H2" s="228" t="s">
        <v>3</v>
      </c>
      <c r="I2" s="228"/>
    </row>
    <row r="3" spans="1:9" ht="37.5" customHeight="1">
      <c r="A3" s="227"/>
      <c r="B3" s="227"/>
      <c r="C3" s="227"/>
      <c r="D3" s="227"/>
      <c r="E3" s="227"/>
      <c r="F3" s="227"/>
      <c r="G3" s="229" t="s">
        <v>446</v>
      </c>
      <c r="H3" s="229"/>
      <c r="I3" s="229"/>
    </row>
    <row r="4" spans="1:9" ht="21" customHeight="1">
      <c r="A4" s="218" t="s">
        <v>4</v>
      </c>
      <c r="B4" s="218" t="s">
        <v>5</v>
      </c>
      <c r="C4" s="218"/>
      <c r="D4" s="218"/>
      <c r="E4" s="218" t="s">
        <v>6</v>
      </c>
      <c r="F4" s="121" t="s">
        <v>7</v>
      </c>
      <c r="G4" s="224" t="s">
        <v>8</v>
      </c>
      <c r="H4" s="224"/>
      <c r="I4" s="218" t="s">
        <v>9</v>
      </c>
    </row>
    <row r="5" spans="1:9" ht="21" customHeight="1">
      <c r="A5" s="218"/>
      <c r="B5" s="218"/>
      <c r="C5" s="218"/>
      <c r="D5" s="218"/>
      <c r="E5" s="218"/>
      <c r="F5" s="120" t="s">
        <v>53</v>
      </c>
      <c r="G5" s="225" t="s">
        <v>54</v>
      </c>
      <c r="H5" s="225"/>
      <c r="I5" s="218"/>
    </row>
    <row r="6" spans="1:9" ht="17.25" customHeight="1">
      <c r="A6" s="116" t="s">
        <v>10</v>
      </c>
      <c r="B6" s="223" t="s">
        <v>11</v>
      </c>
      <c r="C6" s="223"/>
      <c r="D6" s="223"/>
      <c r="E6" s="223"/>
      <c r="F6" s="223"/>
      <c r="G6" s="223"/>
      <c r="H6" s="223"/>
      <c r="I6" s="223"/>
    </row>
    <row r="7" spans="1:9" ht="24" customHeight="1">
      <c r="A7" s="218">
        <v>1</v>
      </c>
      <c r="B7" s="221" t="s">
        <v>12</v>
      </c>
      <c r="C7" s="221"/>
      <c r="D7" s="111" t="s">
        <v>13</v>
      </c>
      <c r="E7" s="134"/>
      <c r="F7" s="134"/>
      <c r="G7" s="117">
        <v>23.46</v>
      </c>
      <c r="H7" s="109" t="s">
        <v>14</v>
      </c>
      <c r="I7" s="42" t="str">
        <f t="shared" ref="I7:I12" si="0">IF((ISBLANK(F7)),"",(PRODUCT(F7,G7)))</f>
        <v/>
      </c>
    </row>
    <row r="8" spans="1:9" ht="24" customHeight="1">
      <c r="A8" s="218"/>
      <c r="B8" s="221"/>
      <c r="C8" s="221"/>
      <c r="D8" s="111" t="s">
        <v>15</v>
      </c>
      <c r="E8" s="134"/>
      <c r="F8" s="134"/>
      <c r="G8" s="110">
        <v>21.95</v>
      </c>
      <c r="H8" s="109" t="s">
        <v>14</v>
      </c>
      <c r="I8" s="42" t="str">
        <f t="shared" si="0"/>
        <v/>
      </c>
    </row>
    <row r="9" spans="1:9" ht="24" customHeight="1">
      <c r="A9" s="112">
        <v>2</v>
      </c>
      <c r="B9" s="219" t="s">
        <v>16</v>
      </c>
      <c r="C9" s="219"/>
      <c r="D9" s="219"/>
      <c r="E9" s="134"/>
      <c r="F9" s="134"/>
      <c r="G9" s="117">
        <v>36.36</v>
      </c>
      <c r="H9" s="109" t="s">
        <v>14</v>
      </c>
      <c r="I9" s="42" t="str">
        <f t="shared" si="0"/>
        <v/>
      </c>
    </row>
    <row r="10" spans="1:9" ht="24" customHeight="1">
      <c r="A10" s="112">
        <v>3</v>
      </c>
      <c r="B10" s="219" t="s">
        <v>17</v>
      </c>
      <c r="C10" s="219"/>
      <c r="D10" s="219"/>
      <c r="E10" s="134"/>
      <c r="F10" s="134"/>
      <c r="G10" s="117">
        <v>40.71</v>
      </c>
      <c r="H10" s="109" t="s">
        <v>14</v>
      </c>
      <c r="I10" s="42" t="str">
        <f t="shared" si="0"/>
        <v/>
      </c>
    </row>
    <row r="11" spans="1:9" ht="24" customHeight="1">
      <c r="A11" s="112">
        <v>4</v>
      </c>
      <c r="B11" s="219" t="s">
        <v>18</v>
      </c>
      <c r="C11" s="219"/>
      <c r="D11" s="219"/>
      <c r="E11" s="134"/>
      <c r="F11" s="134"/>
      <c r="G11" s="117">
        <v>30.91</v>
      </c>
      <c r="H11" s="109" t="s">
        <v>14</v>
      </c>
      <c r="I11" s="42" t="str">
        <f t="shared" si="0"/>
        <v/>
      </c>
    </row>
    <row r="12" spans="1:9" ht="24" customHeight="1">
      <c r="A12" s="112">
        <v>5</v>
      </c>
      <c r="B12" s="219" t="s">
        <v>19</v>
      </c>
      <c r="C12" s="219"/>
      <c r="D12" s="219"/>
      <c r="E12" s="134"/>
      <c r="F12" s="134"/>
      <c r="G12" s="117">
        <v>45.47</v>
      </c>
      <c r="H12" s="109" t="s">
        <v>14</v>
      </c>
      <c r="I12" s="42" t="str">
        <f t="shared" si="0"/>
        <v/>
      </c>
    </row>
    <row r="13" spans="1:9" ht="14.25" customHeight="1">
      <c r="A13" s="116" t="s">
        <v>20</v>
      </c>
      <c r="B13" s="223" t="s">
        <v>21</v>
      </c>
      <c r="C13" s="223"/>
      <c r="D13" s="223"/>
      <c r="E13" s="223"/>
      <c r="F13" s="223"/>
      <c r="G13" s="223"/>
      <c r="H13" s="223"/>
      <c r="I13" s="223"/>
    </row>
    <row r="14" spans="1:9" ht="18.75" customHeight="1">
      <c r="A14" s="112">
        <v>1</v>
      </c>
      <c r="B14" s="219" t="s">
        <v>22</v>
      </c>
      <c r="C14" s="219"/>
      <c r="D14" s="219"/>
      <c r="E14" s="134"/>
      <c r="F14" s="134"/>
      <c r="G14" s="117">
        <v>31.2</v>
      </c>
      <c r="H14" s="109" t="s">
        <v>14</v>
      </c>
      <c r="I14" s="42" t="str">
        <f>IF((ISBLANK(F14)),"",(PRODUCT(F14,G14)))</f>
        <v/>
      </c>
    </row>
    <row r="15" spans="1:9" ht="18.75" customHeight="1">
      <c r="A15" s="112">
        <v>2</v>
      </c>
      <c r="B15" s="219" t="s">
        <v>23</v>
      </c>
      <c r="C15" s="219"/>
      <c r="D15" s="219"/>
      <c r="E15" s="134"/>
      <c r="F15" s="134"/>
      <c r="G15" s="117">
        <v>25</v>
      </c>
      <c r="H15" s="109" t="s">
        <v>14</v>
      </c>
      <c r="I15" s="42" t="str">
        <f>IF((ISBLANK(F15)),"",(PRODUCT(F15,G15)))</f>
        <v/>
      </c>
    </row>
    <row r="16" spans="1:9" ht="18.75" customHeight="1">
      <c r="A16" s="112">
        <v>3</v>
      </c>
      <c r="B16" s="219" t="s">
        <v>24</v>
      </c>
      <c r="C16" s="219"/>
      <c r="D16" s="219"/>
      <c r="E16" s="134"/>
      <c r="F16" s="134"/>
      <c r="G16" s="110">
        <v>35.86</v>
      </c>
      <c r="H16" s="109" t="s">
        <v>14</v>
      </c>
      <c r="I16" s="42" t="str">
        <f>IF((ISBLANK(F16)),"",(PRODUCT(F16,G16)))</f>
        <v/>
      </c>
    </row>
    <row r="17" spans="1:9" ht="18.75" customHeight="1">
      <c r="A17" s="116" t="s">
        <v>25</v>
      </c>
      <c r="B17" s="220" t="s">
        <v>26</v>
      </c>
      <c r="C17" s="220"/>
      <c r="D17" s="220"/>
      <c r="E17" s="134"/>
      <c r="F17" s="134"/>
      <c r="G17" s="110">
        <v>5.98</v>
      </c>
      <c r="H17" s="109" t="s">
        <v>14</v>
      </c>
      <c r="I17" s="42" t="str">
        <f>IF((ISBLANK(F17)),"",(PRODUCT(F17,G17)))</f>
        <v/>
      </c>
    </row>
    <row r="18" spans="1:9" ht="18.75" customHeight="1">
      <c r="A18" s="116" t="s">
        <v>27</v>
      </c>
      <c r="B18" s="220" t="s">
        <v>52</v>
      </c>
      <c r="C18" s="220"/>
      <c r="D18" s="220"/>
      <c r="E18" s="220"/>
      <c r="F18" s="220"/>
      <c r="G18" s="220"/>
      <c r="H18" s="220"/>
      <c r="I18" s="220"/>
    </row>
    <row r="19" spans="1:9" ht="18.75" customHeight="1">
      <c r="A19" s="112">
        <v>1</v>
      </c>
      <c r="B19" s="221" t="s">
        <v>29</v>
      </c>
      <c r="C19" s="221"/>
      <c r="D19" s="221"/>
      <c r="E19" s="134"/>
      <c r="F19" s="134"/>
      <c r="G19" s="118">
        <v>12.4</v>
      </c>
      <c r="H19" s="109" t="s">
        <v>14</v>
      </c>
      <c r="I19" s="42" t="str">
        <f>IF((ISBLANK(F19)),"",(PRODUCT(F19,G19)))</f>
        <v/>
      </c>
    </row>
    <row r="20" spans="1:9" ht="18.75" customHeight="1">
      <c r="A20" s="112">
        <v>2</v>
      </c>
      <c r="B20" s="219" t="s">
        <v>30</v>
      </c>
      <c r="C20" s="219"/>
      <c r="D20" s="219"/>
      <c r="E20" s="134"/>
      <c r="F20" s="134"/>
      <c r="G20" s="117">
        <v>15.26</v>
      </c>
      <c r="H20" s="109" t="s">
        <v>14</v>
      </c>
      <c r="I20" s="42" t="str">
        <f>IF((ISBLANK(F20)),"",(PRODUCT(F20,G20)))</f>
        <v/>
      </c>
    </row>
    <row r="21" spans="1:9" ht="18.75" customHeight="1">
      <c r="A21" s="112">
        <v>3</v>
      </c>
      <c r="B21" s="219" t="s">
        <v>31</v>
      </c>
      <c r="C21" s="219"/>
      <c r="D21" s="219"/>
      <c r="E21" s="134"/>
      <c r="F21" s="134"/>
      <c r="G21" s="117">
        <v>24.17</v>
      </c>
      <c r="H21" s="109" t="s">
        <v>14</v>
      </c>
      <c r="I21" s="42" t="str">
        <f>IF((ISBLANK(F21)),"",(PRODUCT(F21,G21)))</f>
        <v/>
      </c>
    </row>
    <row r="22" spans="1:9" ht="18.75" customHeight="1">
      <c r="A22" s="112">
        <v>4</v>
      </c>
      <c r="B22" s="219" t="s">
        <v>32</v>
      </c>
      <c r="C22" s="219"/>
      <c r="D22" s="219"/>
      <c r="E22" s="134"/>
      <c r="F22" s="134"/>
      <c r="G22" s="117">
        <v>11.97</v>
      </c>
      <c r="H22" s="109" t="s">
        <v>14</v>
      </c>
      <c r="I22" s="42" t="str">
        <f>IF((ISBLANK(F22)),"",(PRODUCT(F22,G22)))</f>
        <v/>
      </c>
    </row>
    <row r="23" spans="1:9" ht="17.25" customHeight="1">
      <c r="A23" s="116" t="s">
        <v>33</v>
      </c>
      <c r="B23" s="222" t="s">
        <v>34</v>
      </c>
      <c r="C23" s="222"/>
      <c r="D23" s="222"/>
      <c r="E23" s="222"/>
      <c r="F23" s="222"/>
      <c r="G23" s="222"/>
      <c r="H23" s="222"/>
      <c r="I23" s="222"/>
    </row>
    <row r="24" spans="1:9" ht="18.75" customHeight="1">
      <c r="A24" s="218">
        <v>1</v>
      </c>
      <c r="B24" s="215" t="s">
        <v>35</v>
      </c>
      <c r="C24" s="219" t="s">
        <v>36</v>
      </c>
      <c r="D24" s="219"/>
      <c r="E24" s="134"/>
      <c r="F24" s="134"/>
      <c r="G24" s="115">
        <v>1773.79</v>
      </c>
      <c r="H24" s="113" t="s">
        <v>453</v>
      </c>
      <c r="I24" s="42" t="str">
        <f>IF((ISBLANK(F24)),"",(PRODUCT(F24,G24/1000000)))</f>
        <v/>
      </c>
    </row>
    <row r="25" spans="1:9" ht="18.75" customHeight="1">
      <c r="A25" s="218"/>
      <c r="B25" s="215"/>
      <c r="C25" s="219" t="s">
        <v>37</v>
      </c>
      <c r="D25" s="219"/>
      <c r="E25" s="134"/>
      <c r="F25" s="134"/>
      <c r="G25" s="115">
        <v>2216.21</v>
      </c>
      <c r="H25" s="113" t="s">
        <v>453</v>
      </c>
      <c r="I25" s="42" t="str">
        <f>IF((ISBLANK(F25)),"",(PRODUCT(F25,G25/1000000)))</f>
        <v/>
      </c>
    </row>
    <row r="26" spans="1:9" ht="18.75" customHeight="1">
      <c r="A26" s="218">
        <v>2</v>
      </c>
      <c r="B26" s="215" t="s">
        <v>38</v>
      </c>
      <c r="C26" s="219" t="s">
        <v>36</v>
      </c>
      <c r="D26" s="219"/>
      <c r="E26" s="134"/>
      <c r="F26" s="134"/>
      <c r="G26" s="115">
        <v>1240.27</v>
      </c>
      <c r="H26" s="113" t="s">
        <v>453</v>
      </c>
      <c r="I26" s="42" t="str">
        <f>IF((ISBLANK(F26)),"",(PRODUCT(F26,G26/1000000)))</f>
        <v/>
      </c>
    </row>
    <row r="27" spans="1:9" ht="18.75" customHeight="1">
      <c r="A27" s="218"/>
      <c r="B27" s="215"/>
      <c r="C27" s="219" t="s">
        <v>37</v>
      </c>
      <c r="D27" s="219"/>
      <c r="E27" s="134"/>
      <c r="F27" s="134"/>
      <c r="G27" s="114">
        <v>1553.31</v>
      </c>
      <c r="H27" s="113" t="s">
        <v>453</v>
      </c>
      <c r="I27" s="42" t="str">
        <f>IF((ISBLANK(F27)),"",(PRODUCT(F27,G27/1000000)))</f>
        <v/>
      </c>
    </row>
    <row r="28" spans="1:9" ht="18.75" customHeight="1">
      <c r="A28" s="112">
        <v>3</v>
      </c>
      <c r="B28" s="111" t="s">
        <v>39</v>
      </c>
      <c r="C28" s="215" t="s">
        <v>40</v>
      </c>
      <c r="D28" s="215"/>
      <c r="E28" s="135"/>
      <c r="F28" s="135"/>
      <c r="G28" s="110">
        <v>2.39</v>
      </c>
      <c r="H28" s="109" t="s">
        <v>14</v>
      </c>
      <c r="I28" s="42" t="str">
        <f>IF((ISBLANK(F28)),"",(PRODUCT(F28,G28)))</f>
        <v/>
      </c>
    </row>
    <row r="29" spans="1:9" ht="20.25" customHeight="1">
      <c r="A29" s="216" t="s">
        <v>41</v>
      </c>
      <c r="B29" s="216"/>
      <c r="C29" s="216"/>
      <c r="D29" s="216"/>
      <c r="E29" s="216"/>
      <c r="F29" s="216"/>
      <c r="G29" s="216"/>
      <c r="H29" s="216"/>
      <c r="I29" s="41" t="str">
        <f>IF(SUM(I7:I28)=0," ",SUM(I7:I28))</f>
        <v xml:space="preserve"> </v>
      </c>
    </row>
    <row r="30" spans="1:9" ht="28.5" customHeight="1">
      <c r="A30" s="243" t="s">
        <v>42</v>
      </c>
      <c r="B30" s="243"/>
      <c r="C30" s="243"/>
      <c r="D30" s="243"/>
      <c r="E30" s="243"/>
      <c r="F30" s="243"/>
      <c r="G30" s="243"/>
      <c r="H30" s="243"/>
      <c r="I30" s="243"/>
    </row>
    <row r="31" spans="1:9">
      <c r="A31" s="133"/>
      <c r="B31" s="133"/>
      <c r="C31" s="133"/>
      <c r="D31" s="133"/>
      <c r="E31" s="133"/>
      <c r="F31" s="133"/>
      <c r="G31" s="133"/>
      <c r="H31" s="133"/>
      <c r="I31" s="132"/>
    </row>
    <row r="32" spans="1:9" ht="48" customHeight="1">
      <c r="A32" s="131" t="s">
        <v>4</v>
      </c>
      <c r="B32" s="244" t="s">
        <v>43</v>
      </c>
      <c r="C32" s="244"/>
      <c r="D32" s="244"/>
      <c r="E32" s="245" t="s">
        <v>44</v>
      </c>
      <c r="F32" s="245"/>
      <c r="G32" s="245"/>
      <c r="H32" s="245"/>
      <c r="I32" s="245"/>
    </row>
    <row r="33" spans="1:9">
      <c r="A33" s="130">
        <v>1</v>
      </c>
      <c r="B33" s="246" t="str">
        <f>IF((ISBLANK($G$3)),"",($G$3))</f>
        <v>-</v>
      </c>
      <c r="C33" s="246"/>
      <c r="D33" s="246"/>
      <c r="E33" s="247" t="str">
        <f>IF(I29=""," ",I29)</f>
        <v xml:space="preserve"> </v>
      </c>
      <c r="F33" s="247"/>
      <c r="G33" s="247"/>
      <c r="H33" s="247"/>
      <c r="I33" s="247"/>
    </row>
    <row r="34" spans="1:9">
      <c r="A34" s="129">
        <v>2</v>
      </c>
      <c r="B34" s="241" t="str">
        <f>IF((ISBLANK($G$48)),"",($G$48))</f>
        <v>-</v>
      </c>
      <c r="C34" s="241"/>
      <c r="D34" s="241"/>
      <c r="E34" s="242" t="str">
        <f>IF(I74=" "," ",I74)</f>
        <v xml:space="preserve"> </v>
      </c>
      <c r="F34" s="242"/>
      <c r="G34" s="242"/>
      <c r="H34" s="242"/>
      <c r="I34" s="242"/>
    </row>
    <row r="35" spans="1:9">
      <c r="A35" s="129">
        <v>3</v>
      </c>
      <c r="B35" s="241" t="str">
        <f>IF((ISBLANK($G$81)),"",($G$81))</f>
        <v/>
      </c>
      <c r="C35" s="241"/>
      <c r="D35" s="241"/>
      <c r="E35" s="242" t="str">
        <f>IF(I107=" "," ",I107)</f>
        <v xml:space="preserve"> </v>
      </c>
      <c r="F35" s="242"/>
      <c r="G35" s="242"/>
      <c r="H35" s="242"/>
      <c r="I35" s="242"/>
    </row>
    <row r="36" spans="1:9">
      <c r="A36" s="129">
        <v>4</v>
      </c>
      <c r="B36" s="241" t="str">
        <f>IF((ISBLANK($G$112)),"",($G$112))</f>
        <v/>
      </c>
      <c r="C36" s="241"/>
      <c r="D36" s="241"/>
      <c r="E36" s="242" t="str">
        <f>IF(I138=" "," ",I138)</f>
        <v xml:space="preserve"> </v>
      </c>
      <c r="F36" s="242"/>
      <c r="G36" s="242"/>
      <c r="H36" s="242"/>
      <c r="I36" s="242"/>
    </row>
    <row r="37" spans="1:9">
      <c r="A37" s="129">
        <v>5</v>
      </c>
      <c r="B37" s="235" t="str">
        <f>IF((ISBLANK($G$143)),"",($G$143))</f>
        <v/>
      </c>
      <c r="C37" s="235"/>
      <c r="D37" s="235"/>
      <c r="E37" s="236" t="str">
        <f>IF(I169=" "," ",I169)</f>
        <v xml:space="preserve"> </v>
      </c>
      <c r="F37" s="236"/>
      <c r="G37" s="236"/>
      <c r="H37" s="236"/>
      <c r="I37" s="236"/>
    </row>
    <row r="38" spans="1:9" ht="18" customHeight="1">
      <c r="A38" s="237" t="s">
        <v>41</v>
      </c>
      <c r="B38" s="237"/>
      <c r="C38" s="237"/>
      <c r="D38" s="237"/>
      <c r="E38" s="238" t="str">
        <f>IF(SUM(E33:I37)=0," ",SUM(E33:I37))</f>
        <v xml:space="preserve"> </v>
      </c>
      <c r="F38" s="238"/>
      <c r="G38" s="238"/>
      <c r="H38" s="238"/>
      <c r="I38" s="238"/>
    </row>
    <row r="39" spans="1:9" ht="39.75" customHeight="1">
      <c r="A39" s="239" t="s">
        <v>451</v>
      </c>
      <c r="B39" s="239"/>
      <c r="C39" s="239"/>
      <c r="D39" s="239"/>
      <c r="E39" s="239"/>
      <c r="F39" s="239"/>
      <c r="G39" s="239"/>
      <c r="H39" s="239"/>
      <c r="I39" s="239"/>
    </row>
    <row r="40" spans="1:9" ht="26.25" customHeight="1">
      <c r="A40" s="128" t="s">
        <v>45</v>
      </c>
      <c r="B40" s="128" t="s">
        <v>46</v>
      </c>
      <c r="C40" s="240" t="s">
        <v>47</v>
      </c>
      <c r="D40" s="240"/>
      <c r="E40" s="240" t="s">
        <v>48</v>
      </c>
      <c r="F40" s="240"/>
      <c r="G40" s="240"/>
      <c r="H40" s="240"/>
      <c r="I40" s="240"/>
    </row>
    <row r="41" spans="1:9" ht="19.5" customHeight="1">
      <c r="A41" s="127" t="s">
        <v>49</v>
      </c>
      <c r="B41" s="126" t="s">
        <v>50</v>
      </c>
      <c r="C41" s="126"/>
      <c r="D41" s="126"/>
      <c r="E41" s="126"/>
      <c r="F41" s="126"/>
      <c r="G41" s="37"/>
      <c r="H41" s="37"/>
      <c r="I41" s="37"/>
    </row>
    <row r="42" spans="1:9" ht="16.5" customHeight="1">
      <c r="A42" s="125" t="s">
        <v>51</v>
      </c>
      <c r="B42" s="125"/>
      <c r="C42" s="125"/>
      <c r="D42" s="125"/>
      <c r="E42" s="125"/>
      <c r="F42" s="125"/>
      <c r="G42" s="125"/>
      <c r="H42" s="125"/>
      <c r="I42" s="125"/>
    </row>
    <row r="43" spans="1:9" ht="15.75" customHeight="1">
      <c r="A43" s="125"/>
      <c r="B43" s="125"/>
      <c r="C43" s="125"/>
      <c r="D43" s="125"/>
      <c r="E43" s="125"/>
      <c r="F43" s="125"/>
      <c r="G43" s="125"/>
      <c r="H43" s="125"/>
      <c r="I43" s="125"/>
    </row>
    <row r="44" spans="1:9" ht="13.5" customHeight="1">
      <c r="A44" s="125"/>
      <c r="B44" s="125"/>
      <c r="C44" s="125"/>
      <c r="D44" s="125"/>
      <c r="E44" s="125"/>
      <c r="F44" s="125"/>
      <c r="G44" s="125"/>
      <c r="H44" s="125"/>
      <c r="I44" s="125"/>
    </row>
    <row r="45" spans="1:9" ht="14.25" customHeight="1">
      <c r="A45" s="125"/>
      <c r="B45" s="125"/>
      <c r="C45" s="125"/>
      <c r="D45" s="125"/>
      <c r="E45" s="125"/>
      <c r="F45" s="125"/>
      <c r="G45" s="125"/>
      <c r="H45" s="125"/>
      <c r="I45" s="125"/>
    </row>
    <row r="46" spans="1:9" ht="27" customHeight="1">
      <c r="A46" s="234" t="s">
        <v>347</v>
      </c>
      <c r="B46" s="234"/>
      <c r="C46" s="123"/>
      <c r="D46" s="123"/>
      <c r="E46" s="123"/>
      <c r="F46" s="123"/>
      <c r="G46" s="233"/>
      <c r="H46" s="233"/>
      <c r="I46" s="233"/>
    </row>
    <row r="47" spans="1:9" ht="14.25" customHeight="1">
      <c r="A47" s="227" t="s">
        <v>1</v>
      </c>
      <c r="B47" s="227"/>
      <c r="C47" s="227"/>
      <c r="D47" s="227"/>
      <c r="E47" s="227"/>
      <c r="F47" s="227"/>
      <c r="G47" s="122" t="s">
        <v>2</v>
      </c>
      <c r="H47" s="228" t="s">
        <v>3</v>
      </c>
      <c r="I47" s="228"/>
    </row>
    <row r="48" spans="1:9" ht="36.75" customHeight="1">
      <c r="A48" s="227"/>
      <c r="B48" s="227"/>
      <c r="C48" s="227"/>
      <c r="D48" s="227"/>
      <c r="E48" s="227"/>
      <c r="F48" s="227"/>
      <c r="G48" s="229" t="s">
        <v>446</v>
      </c>
      <c r="H48" s="229"/>
      <c r="I48" s="229"/>
    </row>
    <row r="49" spans="1:9" ht="24" customHeight="1">
      <c r="A49" s="218" t="s">
        <v>4</v>
      </c>
      <c r="B49" s="218" t="s">
        <v>5</v>
      </c>
      <c r="C49" s="218"/>
      <c r="D49" s="218"/>
      <c r="E49" s="218" t="s">
        <v>6</v>
      </c>
      <c r="F49" s="121" t="s">
        <v>7</v>
      </c>
      <c r="G49" s="224" t="s">
        <v>8</v>
      </c>
      <c r="H49" s="224"/>
      <c r="I49" s="218" t="s">
        <v>9</v>
      </c>
    </row>
    <row r="50" spans="1:9" ht="18.75" customHeight="1">
      <c r="A50" s="218"/>
      <c r="B50" s="218"/>
      <c r="C50" s="218"/>
      <c r="D50" s="218"/>
      <c r="E50" s="218"/>
      <c r="F50" s="120" t="s">
        <v>53</v>
      </c>
      <c r="G50" s="225" t="s">
        <v>54</v>
      </c>
      <c r="H50" s="225"/>
      <c r="I50" s="218"/>
    </row>
    <row r="51" spans="1:9" ht="14.25" customHeight="1">
      <c r="A51" s="116" t="s">
        <v>10</v>
      </c>
      <c r="B51" s="223" t="s">
        <v>11</v>
      </c>
      <c r="C51" s="223"/>
      <c r="D51" s="223"/>
      <c r="E51" s="223"/>
      <c r="F51" s="223"/>
      <c r="G51" s="223"/>
      <c r="H51" s="223"/>
      <c r="I51" s="223"/>
    </row>
    <row r="52" spans="1:9" ht="24" customHeight="1">
      <c r="A52" s="218">
        <v>1</v>
      </c>
      <c r="B52" s="221" t="s">
        <v>12</v>
      </c>
      <c r="C52" s="221"/>
      <c r="D52" s="119" t="s">
        <v>13</v>
      </c>
      <c r="E52" s="134"/>
      <c r="F52" s="134"/>
      <c r="G52" s="117">
        <v>23.46</v>
      </c>
      <c r="H52" s="109" t="s">
        <v>14</v>
      </c>
      <c r="I52" s="42" t="str">
        <f t="shared" ref="I52:I57" si="1">IF((ISBLANK(F52)),"",(PRODUCT(F52,G52)))</f>
        <v/>
      </c>
    </row>
    <row r="53" spans="1:9" ht="24" customHeight="1">
      <c r="A53" s="218"/>
      <c r="B53" s="221"/>
      <c r="C53" s="221"/>
      <c r="D53" s="119" t="s">
        <v>15</v>
      </c>
      <c r="E53" s="134"/>
      <c r="F53" s="134"/>
      <c r="G53" s="110">
        <v>21.95</v>
      </c>
      <c r="H53" s="109" t="s">
        <v>14</v>
      </c>
      <c r="I53" s="42" t="str">
        <f t="shared" si="1"/>
        <v/>
      </c>
    </row>
    <row r="54" spans="1:9" ht="24" customHeight="1">
      <c r="A54" s="112">
        <v>2</v>
      </c>
      <c r="B54" s="219" t="s">
        <v>16</v>
      </c>
      <c r="C54" s="219"/>
      <c r="D54" s="219"/>
      <c r="E54" s="134"/>
      <c r="F54" s="134"/>
      <c r="G54" s="117">
        <v>36.36</v>
      </c>
      <c r="H54" s="109" t="s">
        <v>14</v>
      </c>
      <c r="I54" s="42" t="str">
        <f t="shared" si="1"/>
        <v/>
      </c>
    </row>
    <row r="55" spans="1:9" ht="24" customHeight="1">
      <c r="A55" s="112">
        <v>3</v>
      </c>
      <c r="B55" s="219" t="s">
        <v>17</v>
      </c>
      <c r="C55" s="219"/>
      <c r="D55" s="219"/>
      <c r="E55" s="134"/>
      <c r="F55" s="134"/>
      <c r="G55" s="117">
        <v>40.71</v>
      </c>
      <c r="H55" s="109" t="s">
        <v>14</v>
      </c>
      <c r="I55" s="42" t="str">
        <f t="shared" si="1"/>
        <v/>
      </c>
    </row>
    <row r="56" spans="1:9" ht="24" customHeight="1">
      <c r="A56" s="112">
        <v>4</v>
      </c>
      <c r="B56" s="219" t="s">
        <v>18</v>
      </c>
      <c r="C56" s="219"/>
      <c r="D56" s="219"/>
      <c r="E56" s="134"/>
      <c r="F56" s="134"/>
      <c r="G56" s="117">
        <v>30.91</v>
      </c>
      <c r="H56" s="109" t="s">
        <v>14</v>
      </c>
      <c r="I56" s="42" t="str">
        <f t="shared" si="1"/>
        <v/>
      </c>
    </row>
    <row r="57" spans="1:9" ht="24" customHeight="1">
      <c r="A57" s="112">
        <v>5</v>
      </c>
      <c r="B57" s="219" t="s">
        <v>19</v>
      </c>
      <c r="C57" s="219"/>
      <c r="D57" s="219"/>
      <c r="E57" s="134"/>
      <c r="F57" s="134"/>
      <c r="G57" s="117">
        <v>45.47</v>
      </c>
      <c r="H57" s="109" t="s">
        <v>14</v>
      </c>
      <c r="I57" s="42" t="str">
        <f t="shared" si="1"/>
        <v/>
      </c>
    </row>
    <row r="58" spans="1:9" ht="18.75" customHeight="1">
      <c r="A58" s="116" t="s">
        <v>20</v>
      </c>
      <c r="B58" s="223" t="s">
        <v>21</v>
      </c>
      <c r="C58" s="223"/>
      <c r="D58" s="223"/>
      <c r="E58" s="223"/>
      <c r="F58" s="223"/>
      <c r="G58" s="223"/>
      <c r="H58" s="223"/>
      <c r="I58" s="223"/>
    </row>
    <row r="59" spans="1:9" ht="18.75" customHeight="1">
      <c r="A59" s="112">
        <v>1</v>
      </c>
      <c r="B59" s="219" t="s">
        <v>22</v>
      </c>
      <c r="C59" s="219"/>
      <c r="D59" s="219"/>
      <c r="E59" s="134"/>
      <c r="F59" s="134"/>
      <c r="G59" s="117">
        <v>31.2</v>
      </c>
      <c r="H59" s="109" t="s">
        <v>14</v>
      </c>
      <c r="I59" s="42" t="str">
        <f>IF((ISBLANK(F59)),"",(PRODUCT(F59,G59)))</f>
        <v/>
      </c>
    </row>
    <row r="60" spans="1:9" ht="18.75" customHeight="1">
      <c r="A60" s="112">
        <v>2</v>
      </c>
      <c r="B60" s="219" t="s">
        <v>23</v>
      </c>
      <c r="C60" s="219"/>
      <c r="D60" s="219"/>
      <c r="E60" s="134"/>
      <c r="F60" s="134"/>
      <c r="G60" s="117">
        <v>25</v>
      </c>
      <c r="H60" s="109" t="s">
        <v>14</v>
      </c>
      <c r="I60" s="42" t="str">
        <f>IF((ISBLANK(F60)),"",(PRODUCT(F60,G60)))</f>
        <v/>
      </c>
    </row>
    <row r="61" spans="1:9" ht="18.75" customHeight="1">
      <c r="A61" s="112">
        <v>3</v>
      </c>
      <c r="B61" s="219" t="s">
        <v>24</v>
      </c>
      <c r="C61" s="219"/>
      <c r="D61" s="219"/>
      <c r="E61" s="134"/>
      <c r="F61" s="134"/>
      <c r="G61" s="110">
        <v>35.86</v>
      </c>
      <c r="H61" s="109" t="s">
        <v>14</v>
      </c>
      <c r="I61" s="42" t="str">
        <f>IF((ISBLANK(F61)),"",(PRODUCT(F61,G61)))</f>
        <v/>
      </c>
    </row>
    <row r="62" spans="1:9" ht="18.75" customHeight="1">
      <c r="A62" s="116" t="s">
        <v>25</v>
      </c>
      <c r="B62" s="220" t="s">
        <v>26</v>
      </c>
      <c r="C62" s="220"/>
      <c r="D62" s="220"/>
      <c r="E62" s="134"/>
      <c r="F62" s="134"/>
      <c r="G62" s="110">
        <v>5.98</v>
      </c>
      <c r="H62" s="109" t="s">
        <v>14</v>
      </c>
      <c r="I62" s="42" t="str">
        <f>IF((ISBLANK(F62)),"",(PRODUCT(F62,G62)))</f>
        <v/>
      </c>
    </row>
    <row r="63" spans="1:9" ht="18.75" customHeight="1">
      <c r="A63" s="116" t="s">
        <v>27</v>
      </c>
      <c r="B63" s="220" t="s">
        <v>28</v>
      </c>
      <c r="C63" s="220"/>
      <c r="D63" s="220"/>
      <c r="E63" s="220"/>
      <c r="F63" s="220"/>
      <c r="G63" s="220"/>
      <c r="H63" s="220"/>
      <c r="I63" s="220"/>
    </row>
    <row r="64" spans="1:9" ht="18.75" customHeight="1">
      <c r="A64" s="112">
        <v>1</v>
      </c>
      <c r="B64" s="221" t="s">
        <v>29</v>
      </c>
      <c r="C64" s="221"/>
      <c r="D64" s="221"/>
      <c r="E64" s="134"/>
      <c r="F64" s="134"/>
      <c r="G64" s="118">
        <v>12.4</v>
      </c>
      <c r="H64" s="109" t="s">
        <v>14</v>
      </c>
      <c r="I64" s="124" t="str">
        <f>IF((ISBLANK(F64)),"",(PRODUCT(F64,G64)))</f>
        <v/>
      </c>
    </row>
    <row r="65" spans="1:9" ht="18.75" customHeight="1">
      <c r="A65" s="112">
        <v>2</v>
      </c>
      <c r="B65" s="219" t="s">
        <v>30</v>
      </c>
      <c r="C65" s="219"/>
      <c r="D65" s="219"/>
      <c r="E65" s="134"/>
      <c r="F65" s="134"/>
      <c r="G65" s="117">
        <v>15.26</v>
      </c>
      <c r="H65" s="109" t="s">
        <v>14</v>
      </c>
      <c r="I65" s="124" t="str">
        <f>IF((ISBLANK(F65)),"",(PRODUCT(F65,G65)))</f>
        <v/>
      </c>
    </row>
    <row r="66" spans="1:9" ht="18.75" customHeight="1">
      <c r="A66" s="112">
        <v>3</v>
      </c>
      <c r="B66" s="219" t="s">
        <v>31</v>
      </c>
      <c r="C66" s="219"/>
      <c r="D66" s="219"/>
      <c r="E66" s="134"/>
      <c r="F66" s="134"/>
      <c r="G66" s="117">
        <v>24.17</v>
      </c>
      <c r="H66" s="109" t="s">
        <v>14</v>
      </c>
      <c r="I66" s="124" t="str">
        <f>IF((ISBLANK(F66)),"",(PRODUCT(F66,G66)))</f>
        <v/>
      </c>
    </row>
    <row r="67" spans="1:9" ht="18.75" customHeight="1">
      <c r="A67" s="112">
        <v>4</v>
      </c>
      <c r="B67" s="219" t="s">
        <v>32</v>
      </c>
      <c r="C67" s="219"/>
      <c r="D67" s="219"/>
      <c r="E67" s="134"/>
      <c r="F67" s="134"/>
      <c r="G67" s="117">
        <v>11.97</v>
      </c>
      <c r="H67" s="109" t="s">
        <v>14</v>
      </c>
      <c r="I67" s="124" t="str">
        <f>IF((ISBLANK(F67)),"",(PRODUCT(F67,G67)))</f>
        <v/>
      </c>
    </row>
    <row r="68" spans="1:9" ht="18.75" customHeight="1">
      <c r="A68" s="116" t="s">
        <v>33</v>
      </c>
      <c r="B68" s="222" t="s">
        <v>34</v>
      </c>
      <c r="C68" s="222"/>
      <c r="D68" s="222"/>
      <c r="E68" s="222"/>
      <c r="F68" s="222"/>
      <c r="G68" s="222"/>
      <c r="H68" s="222"/>
      <c r="I68" s="222"/>
    </row>
    <row r="69" spans="1:9" ht="18.75" customHeight="1">
      <c r="A69" s="218">
        <v>1</v>
      </c>
      <c r="B69" s="215" t="s">
        <v>35</v>
      </c>
      <c r="C69" s="219" t="s">
        <v>36</v>
      </c>
      <c r="D69" s="219"/>
      <c r="E69" s="134"/>
      <c r="F69" s="134"/>
      <c r="G69" s="115">
        <v>1773.79</v>
      </c>
      <c r="H69" s="113" t="s">
        <v>453</v>
      </c>
      <c r="I69" s="124" t="str">
        <f>IF((ISBLANK(F69)),"",(PRODUCT(F69,G69/1000000)))</f>
        <v/>
      </c>
    </row>
    <row r="70" spans="1:9" ht="18.75" customHeight="1">
      <c r="A70" s="218"/>
      <c r="B70" s="215"/>
      <c r="C70" s="219" t="s">
        <v>37</v>
      </c>
      <c r="D70" s="219"/>
      <c r="E70" s="134"/>
      <c r="F70" s="134"/>
      <c r="G70" s="115">
        <v>2216.21</v>
      </c>
      <c r="H70" s="113" t="s">
        <v>453</v>
      </c>
      <c r="I70" s="124" t="str">
        <f>IF((ISBLANK(F70)),"",(PRODUCT(F70,G70/1000000)))</f>
        <v/>
      </c>
    </row>
    <row r="71" spans="1:9" ht="18.75" customHeight="1">
      <c r="A71" s="218">
        <v>2</v>
      </c>
      <c r="B71" s="215" t="s">
        <v>38</v>
      </c>
      <c r="C71" s="219" t="s">
        <v>36</v>
      </c>
      <c r="D71" s="219"/>
      <c r="E71" s="134"/>
      <c r="F71" s="134"/>
      <c r="G71" s="115">
        <v>1240.27</v>
      </c>
      <c r="H71" s="113" t="s">
        <v>454</v>
      </c>
      <c r="I71" s="124" t="str">
        <f>IF((ISBLANK(F71)),"",(PRODUCT(F71,G71/1000000)))</f>
        <v/>
      </c>
    </row>
    <row r="72" spans="1:9" ht="18.75" customHeight="1">
      <c r="A72" s="218"/>
      <c r="B72" s="215"/>
      <c r="C72" s="219" t="s">
        <v>37</v>
      </c>
      <c r="D72" s="219"/>
      <c r="E72" s="134"/>
      <c r="F72" s="134"/>
      <c r="G72" s="114">
        <v>1553.31</v>
      </c>
      <c r="H72" s="113" t="s">
        <v>454</v>
      </c>
      <c r="I72" s="124" t="str">
        <f>IF((ISBLANK(F72)),"",(PRODUCT(F72,G72/1000000)))</f>
        <v/>
      </c>
    </row>
    <row r="73" spans="1:9" ht="18.75" customHeight="1">
      <c r="A73" s="112">
        <v>3</v>
      </c>
      <c r="B73" s="111" t="s">
        <v>39</v>
      </c>
      <c r="C73" s="215" t="s">
        <v>40</v>
      </c>
      <c r="D73" s="215"/>
      <c r="E73" s="135"/>
      <c r="F73" s="135"/>
      <c r="G73" s="110">
        <v>2.39</v>
      </c>
      <c r="H73" s="109" t="s">
        <v>14</v>
      </c>
      <c r="I73" s="124" t="str">
        <f>IF((ISBLANK(F73)),"",(PRODUCT(F73,G73)))</f>
        <v/>
      </c>
    </row>
    <row r="74" spans="1:9" ht="14.25" customHeight="1">
      <c r="A74" s="216" t="s">
        <v>41</v>
      </c>
      <c r="B74" s="216"/>
      <c r="C74" s="216"/>
      <c r="D74" s="216"/>
      <c r="E74" s="216"/>
      <c r="F74" s="216"/>
      <c r="G74" s="216"/>
      <c r="H74" s="216"/>
      <c r="I74" s="41" t="str">
        <f>IF(SUM(I52:I73)=0," ",SUM(I52:I73))</f>
        <v xml:space="preserve"> </v>
      </c>
    </row>
    <row r="75" spans="1:9" ht="16.5" customHeight="1">
      <c r="A75" s="231" t="s">
        <v>262</v>
      </c>
      <c r="B75" s="231"/>
      <c r="C75" s="231"/>
      <c r="D75" s="231"/>
      <c r="E75" s="231"/>
      <c r="F75" s="231"/>
      <c r="G75" s="231"/>
      <c r="H75" s="231"/>
      <c r="I75" s="231"/>
    </row>
    <row r="76" spans="1:9" ht="14.25" hidden="1" customHeight="1">
      <c r="A76" s="231"/>
      <c r="B76" s="231"/>
      <c r="C76" s="231"/>
      <c r="D76" s="231"/>
      <c r="E76" s="231"/>
      <c r="F76" s="231"/>
      <c r="G76" s="231"/>
      <c r="H76" s="231"/>
      <c r="I76" s="231"/>
    </row>
    <row r="77" spans="1:9" ht="14.25" hidden="1" customHeight="1">
      <c r="A77" s="231"/>
      <c r="B77" s="231"/>
      <c r="C77" s="231"/>
      <c r="D77" s="231"/>
      <c r="E77" s="231"/>
      <c r="F77" s="231"/>
      <c r="G77" s="231"/>
      <c r="H77" s="231"/>
      <c r="I77" s="231"/>
    </row>
    <row r="78" spans="1:9" ht="24" hidden="1" customHeight="1">
      <c r="A78" s="231"/>
      <c r="B78" s="231"/>
      <c r="C78" s="231"/>
      <c r="D78" s="231"/>
      <c r="E78" s="231"/>
      <c r="F78" s="231"/>
      <c r="G78" s="231"/>
      <c r="H78" s="231"/>
      <c r="I78" s="231"/>
    </row>
    <row r="79" spans="1:9" ht="27" customHeight="1">
      <c r="A79" s="232" t="s">
        <v>346</v>
      </c>
      <c r="B79" s="232"/>
      <c r="C79" s="123"/>
      <c r="D79" s="123"/>
      <c r="E79" s="123"/>
      <c r="F79" s="123"/>
      <c r="G79" s="233"/>
      <c r="H79" s="233"/>
      <c r="I79" s="233"/>
    </row>
    <row r="80" spans="1:9" ht="14.25" customHeight="1">
      <c r="A80" s="227" t="s">
        <v>1</v>
      </c>
      <c r="B80" s="227"/>
      <c r="C80" s="227"/>
      <c r="D80" s="227"/>
      <c r="E80" s="227"/>
      <c r="F80" s="227"/>
      <c r="G80" s="122" t="s">
        <v>2</v>
      </c>
      <c r="H80" s="228" t="s">
        <v>3</v>
      </c>
      <c r="I80" s="228"/>
    </row>
    <row r="81" spans="1:9" ht="37.5" customHeight="1">
      <c r="A81" s="227"/>
      <c r="B81" s="227"/>
      <c r="C81" s="227"/>
      <c r="D81" s="227"/>
      <c r="E81" s="227"/>
      <c r="F81" s="227"/>
      <c r="G81" s="229"/>
      <c r="H81" s="229"/>
      <c r="I81" s="229"/>
    </row>
    <row r="82" spans="1:9" ht="22.5" customHeight="1">
      <c r="A82" s="218" t="s">
        <v>4</v>
      </c>
      <c r="B82" s="218" t="s">
        <v>5</v>
      </c>
      <c r="C82" s="218"/>
      <c r="D82" s="218"/>
      <c r="E82" s="218" t="s">
        <v>6</v>
      </c>
      <c r="F82" s="121" t="s">
        <v>7</v>
      </c>
      <c r="G82" s="224" t="s">
        <v>8</v>
      </c>
      <c r="H82" s="224"/>
      <c r="I82" s="218" t="s">
        <v>9</v>
      </c>
    </row>
    <row r="83" spans="1:9" ht="15" customHeight="1">
      <c r="A83" s="218"/>
      <c r="B83" s="218"/>
      <c r="C83" s="218"/>
      <c r="D83" s="218"/>
      <c r="E83" s="218"/>
      <c r="F83" s="120" t="s">
        <v>53</v>
      </c>
      <c r="G83" s="225" t="s">
        <v>54</v>
      </c>
      <c r="H83" s="225"/>
      <c r="I83" s="218"/>
    </row>
    <row r="84" spans="1:9" ht="24" customHeight="1">
      <c r="A84" s="116" t="s">
        <v>10</v>
      </c>
      <c r="B84" s="223" t="s">
        <v>11</v>
      </c>
      <c r="C84" s="223"/>
      <c r="D84" s="223"/>
      <c r="E84" s="223"/>
      <c r="F84" s="223"/>
      <c r="G84" s="223"/>
      <c r="H84" s="223"/>
      <c r="I84" s="223"/>
    </row>
    <row r="85" spans="1:9" ht="24" customHeight="1">
      <c r="A85" s="218">
        <v>1</v>
      </c>
      <c r="B85" s="221" t="s">
        <v>12</v>
      </c>
      <c r="C85" s="221"/>
      <c r="D85" s="119" t="s">
        <v>13</v>
      </c>
      <c r="E85" s="134"/>
      <c r="F85" s="134"/>
      <c r="G85" s="117">
        <v>23.46</v>
      </c>
      <c r="H85" s="109" t="s">
        <v>14</v>
      </c>
      <c r="I85" s="42" t="str">
        <f t="shared" ref="I85:I90" si="2">IF((ISBLANK(F85)),"",(PRODUCT(F85,G85)))</f>
        <v/>
      </c>
    </row>
    <row r="86" spans="1:9" ht="24" customHeight="1">
      <c r="A86" s="218"/>
      <c r="B86" s="221"/>
      <c r="C86" s="221"/>
      <c r="D86" s="119" t="s">
        <v>15</v>
      </c>
      <c r="E86" s="134"/>
      <c r="F86" s="134"/>
      <c r="G86" s="110">
        <v>21.95</v>
      </c>
      <c r="H86" s="109" t="s">
        <v>14</v>
      </c>
      <c r="I86" s="42" t="str">
        <f t="shared" si="2"/>
        <v/>
      </c>
    </row>
    <row r="87" spans="1:9" ht="24" customHeight="1">
      <c r="A87" s="112">
        <v>2</v>
      </c>
      <c r="B87" s="219" t="s">
        <v>16</v>
      </c>
      <c r="C87" s="219"/>
      <c r="D87" s="219"/>
      <c r="E87" s="134"/>
      <c r="F87" s="134"/>
      <c r="G87" s="117">
        <v>36.36</v>
      </c>
      <c r="H87" s="109" t="s">
        <v>14</v>
      </c>
      <c r="I87" s="42" t="str">
        <f t="shared" si="2"/>
        <v/>
      </c>
    </row>
    <row r="88" spans="1:9" ht="24" customHeight="1">
      <c r="A88" s="112">
        <v>3</v>
      </c>
      <c r="B88" s="219" t="s">
        <v>17</v>
      </c>
      <c r="C88" s="219"/>
      <c r="D88" s="219"/>
      <c r="E88" s="134"/>
      <c r="F88" s="134"/>
      <c r="G88" s="117">
        <v>40.71</v>
      </c>
      <c r="H88" s="109" t="s">
        <v>14</v>
      </c>
      <c r="I88" s="42" t="str">
        <f t="shared" si="2"/>
        <v/>
      </c>
    </row>
    <row r="89" spans="1:9" ht="24" customHeight="1">
      <c r="A89" s="112">
        <v>4</v>
      </c>
      <c r="B89" s="219" t="s">
        <v>18</v>
      </c>
      <c r="C89" s="219"/>
      <c r="D89" s="219"/>
      <c r="E89" s="134"/>
      <c r="F89" s="134"/>
      <c r="G89" s="117">
        <v>30.91</v>
      </c>
      <c r="H89" s="109" t="s">
        <v>14</v>
      </c>
      <c r="I89" s="42" t="str">
        <f t="shared" si="2"/>
        <v/>
      </c>
    </row>
    <row r="90" spans="1:9" ht="24" customHeight="1">
      <c r="A90" s="112">
        <v>5</v>
      </c>
      <c r="B90" s="219" t="s">
        <v>19</v>
      </c>
      <c r="C90" s="219"/>
      <c r="D90" s="219"/>
      <c r="E90" s="134"/>
      <c r="F90" s="134"/>
      <c r="G90" s="117">
        <v>45.47</v>
      </c>
      <c r="H90" s="109" t="s">
        <v>14</v>
      </c>
      <c r="I90" s="42" t="str">
        <f t="shared" si="2"/>
        <v/>
      </c>
    </row>
    <row r="91" spans="1:9" ht="18.75" customHeight="1">
      <c r="A91" s="116" t="s">
        <v>20</v>
      </c>
      <c r="B91" s="223" t="s">
        <v>21</v>
      </c>
      <c r="C91" s="223"/>
      <c r="D91" s="223"/>
      <c r="E91" s="223"/>
      <c r="F91" s="223"/>
      <c r="G91" s="223"/>
      <c r="H91" s="223"/>
      <c r="I91" s="223"/>
    </row>
    <row r="92" spans="1:9" ht="18.75" customHeight="1">
      <c r="A92" s="112">
        <v>1</v>
      </c>
      <c r="B92" s="219" t="s">
        <v>22</v>
      </c>
      <c r="C92" s="219"/>
      <c r="D92" s="219"/>
      <c r="E92" s="134"/>
      <c r="F92" s="134"/>
      <c r="G92" s="117">
        <v>31.2</v>
      </c>
      <c r="H92" s="109" t="s">
        <v>14</v>
      </c>
      <c r="I92" s="42" t="str">
        <f>IF((ISBLANK(F92)),"",(PRODUCT(F92,G92)))</f>
        <v/>
      </c>
    </row>
    <row r="93" spans="1:9" ht="18.75" customHeight="1">
      <c r="A93" s="112">
        <v>2</v>
      </c>
      <c r="B93" s="219" t="s">
        <v>23</v>
      </c>
      <c r="C93" s="219"/>
      <c r="D93" s="219"/>
      <c r="E93" s="134"/>
      <c r="F93" s="134"/>
      <c r="G93" s="117">
        <v>25</v>
      </c>
      <c r="H93" s="109" t="s">
        <v>14</v>
      </c>
      <c r="I93" s="42" t="str">
        <f>IF((ISBLANK(F93)),"",(PRODUCT(F93,G93)))</f>
        <v/>
      </c>
    </row>
    <row r="94" spans="1:9" ht="18.75" customHeight="1">
      <c r="A94" s="112">
        <v>3</v>
      </c>
      <c r="B94" s="219" t="s">
        <v>24</v>
      </c>
      <c r="C94" s="219"/>
      <c r="D94" s="219"/>
      <c r="E94" s="134"/>
      <c r="F94" s="134"/>
      <c r="G94" s="110">
        <v>35.86</v>
      </c>
      <c r="H94" s="109" t="s">
        <v>14</v>
      </c>
      <c r="I94" s="42" t="str">
        <f>IF((ISBLANK(F94)),"",(PRODUCT(F94,G94)))</f>
        <v/>
      </c>
    </row>
    <row r="95" spans="1:9" ht="18.75" customHeight="1">
      <c r="A95" s="116" t="s">
        <v>25</v>
      </c>
      <c r="B95" s="220" t="s">
        <v>26</v>
      </c>
      <c r="C95" s="220"/>
      <c r="D95" s="220"/>
      <c r="E95" s="134"/>
      <c r="F95" s="134"/>
      <c r="G95" s="110">
        <v>5.98</v>
      </c>
      <c r="H95" s="109" t="s">
        <v>14</v>
      </c>
      <c r="I95" s="42" t="str">
        <f>IF((ISBLANK(F95)),"",(PRODUCT(F95,G95)))</f>
        <v/>
      </c>
    </row>
    <row r="96" spans="1:9" ht="18.75" customHeight="1">
      <c r="A96" s="116" t="s">
        <v>27</v>
      </c>
      <c r="B96" s="220" t="s">
        <v>28</v>
      </c>
      <c r="C96" s="220"/>
      <c r="D96" s="220"/>
      <c r="E96" s="220"/>
      <c r="F96" s="220"/>
      <c r="G96" s="220"/>
      <c r="H96" s="220"/>
      <c r="I96" s="220"/>
    </row>
    <row r="97" spans="1:9" ht="18.75" customHeight="1">
      <c r="A97" s="112">
        <v>1</v>
      </c>
      <c r="B97" s="221" t="s">
        <v>29</v>
      </c>
      <c r="C97" s="221"/>
      <c r="D97" s="221"/>
      <c r="E97" s="134"/>
      <c r="F97" s="134"/>
      <c r="G97" s="118">
        <v>12.4</v>
      </c>
      <c r="H97" s="109" t="s">
        <v>14</v>
      </c>
      <c r="I97" s="42" t="str">
        <f>IF((ISBLANK(F97)),"",(PRODUCT(F97,G97)))</f>
        <v/>
      </c>
    </row>
    <row r="98" spans="1:9" ht="18.75" customHeight="1">
      <c r="A98" s="112">
        <v>2</v>
      </c>
      <c r="B98" s="219" t="s">
        <v>30</v>
      </c>
      <c r="C98" s="219"/>
      <c r="D98" s="219"/>
      <c r="E98" s="134"/>
      <c r="F98" s="134"/>
      <c r="G98" s="117">
        <v>15.26</v>
      </c>
      <c r="H98" s="109" t="s">
        <v>14</v>
      </c>
      <c r="I98" s="42" t="str">
        <f>IF((ISBLANK(F98)),"",(PRODUCT(F98,G98)))</f>
        <v/>
      </c>
    </row>
    <row r="99" spans="1:9" ht="18.75" customHeight="1">
      <c r="A99" s="112">
        <v>3</v>
      </c>
      <c r="B99" s="219" t="s">
        <v>31</v>
      </c>
      <c r="C99" s="219"/>
      <c r="D99" s="219"/>
      <c r="E99" s="134"/>
      <c r="F99" s="134"/>
      <c r="G99" s="117">
        <v>24.17</v>
      </c>
      <c r="H99" s="109" t="s">
        <v>14</v>
      </c>
      <c r="I99" s="42" t="str">
        <f>IF((ISBLANK(F99)),"",(PRODUCT(F99,G99)))</f>
        <v/>
      </c>
    </row>
    <row r="100" spans="1:9" ht="18.75" customHeight="1">
      <c r="A100" s="112">
        <v>4</v>
      </c>
      <c r="B100" s="219" t="s">
        <v>32</v>
      </c>
      <c r="C100" s="219"/>
      <c r="D100" s="219"/>
      <c r="E100" s="134"/>
      <c r="F100" s="134"/>
      <c r="G100" s="117">
        <v>11.97</v>
      </c>
      <c r="H100" s="109" t="s">
        <v>14</v>
      </c>
      <c r="I100" s="42" t="str">
        <f>IF((ISBLANK(F100)),"",(PRODUCT(F100,G100)))</f>
        <v/>
      </c>
    </row>
    <row r="101" spans="1:9" ht="18.75" customHeight="1">
      <c r="A101" s="116" t="s">
        <v>33</v>
      </c>
      <c r="B101" s="222" t="s">
        <v>34</v>
      </c>
      <c r="C101" s="222"/>
      <c r="D101" s="222"/>
      <c r="E101" s="222"/>
      <c r="F101" s="222"/>
      <c r="G101" s="222"/>
      <c r="H101" s="222"/>
      <c r="I101" s="222"/>
    </row>
    <row r="102" spans="1:9" ht="18.75" customHeight="1">
      <c r="A102" s="218">
        <v>1</v>
      </c>
      <c r="B102" s="215" t="s">
        <v>35</v>
      </c>
      <c r="C102" s="219" t="s">
        <v>36</v>
      </c>
      <c r="D102" s="219"/>
      <c r="E102" s="134"/>
      <c r="F102" s="134"/>
      <c r="G102" s="115">
        <v>1773.79</v>
      </c>
      <c r="H102" s="113" t="s">
        <v>453</v>
      </c>
      <c r="I102" s="42" t="str">
        <f>IF((ISBLANK(F102)),"",(PRODUCT(F102,G102/1000000)))</f>
        <v/>
      </c>
    </row>
    <row r="103" spans="1:9" ht="18.75" customHeight="1">
      <c r="A103" s="218"/>
      <c r="B103" s="215"/>
      <c r="C103" s="219" t="s">
        <v>37</v>
      </c>
      <c r="D103" s="219"/>
      <c r="E103" s="134"/>
      <c r="F103" s="134"/>
      <c r="G103" s="115">
        <v>2216.21</v>
      </c>
      <c r="H103" s="113" t="s">
        <v>453</v>
      </c>
      <c r="I103" s="42" t="str">
        <f>IF((ISBLANK(F103)),"",(PRODUCT(F103,G103/1000000)))</f>
        <v/>
      </c>
    </row>
    <row r="104" spans="1:9" ht="18.75" customHeight="1">
      <c r="A104" s="218">
        <v>2</v>
      </c>
      <c r="B104" s="215" t="s">
        <v>38</v>
      </c>
      <c r="C104" s="219" t="s">
        <v>36</v>
      </c>
      <c r="D104" s="219"/>
      <c r="E104" s="134"/>
      <c r="F104" s="134"/>
      <c r="G104" s="115">
        <v>1240.27</v>
      </c>
      <c r="H104" s="113" t="s">
        <v>453</v>
      </c>
      <c r="I104" s="42" t="str">
        <f>IF((ISBLANK(F104)),"",(PRODUCT(F104,G104/1000000)))</f>
        <v/>
      </c>
    </row>
    <row r="105" spans="1:9" ht="18.75" customHeight="1">
      <c r="A105" s="218"/>
      <c r="B105" s="215"/>
      <c r="C105" s="219" t="s">
        <v>37</v>
      </c>
      <c r="D105" s="219"/>
      <c r="E105" s="134"/>
      <c r="F105" s="134"/>
      <c r="G105" s="114">
        <v>1553.31</v>
      </c>
      <c r="H105" s="113" t="s">
        <v>453</v>
      </c>
      <c r="I105" s="42" t="str">
        <f>IF((ISBLANK(F105)),"",(PRODUCT(F105,G105/1000000)))</f>
        <v/>
      </c>
    </row>
    <row r="106" spans="1:9" ht="18.75" customHeight="1">
      <c r="A106" s="112">
        <v>3</v>
      </c>
      <c r="B106" s="111" t="s">
        <v>39</v>
      </c>
      <c r="C106" s="215" t="s">
        <v>40</v>
      </c>
      <c r="D106" s="215"/>
      <c r="E106" s="135"/>
      <c r="F106" s="135"/>
      <c r="G106" s="110">
        <v>2.39</v>
      </c>
      <c r="H106" s="109" t="s">
        <v>14</v>
      </c>
      <c r="I106" s="42" t="str">
        <f>IF((ISBLANK(F106)),"",(PRODUCT(F106,G106)))</f>
        <v/>
      </c>
    </row>
    <row r="107" spans="1:9" ht="24.75" customHeight="1">
      <c r="A107" s="216" t="s">
        <v>41</v>
      </c>
      <c r="B107" s="216"/>
      <c r="C107" s="216"/>
      <c r="D107" s="216"/>
      <c r="E107" s="216"/>
      <c r="F107" s="216"/>
      <c r="G107" s="216"/>
      <c r="H107" s="216"/>
      <c r="I107" s="41" t="str">
        <f>IF(SUM(I85:I106)=0," ",SUM(I85:I106))</f>
        <v xml:space="preserve"> </v>
      </c>
    </row>
    <row r="108" spans="1:9" ht="18" customHeight="1">
      <c r="A108" s="230" t="s">
        <v>262</v>
      </c>
      <c r="B108" s="230"/>
      <c r="C108" s="230"/>
      <c r="D108" s="230"/>
      <c r="E108" s="230"/>
      <c r="F108" s="230"/>
      <c r="G108" s="230"/>
      <c r="H108" s="230"/>
      <c r="I108" s="230"/>
    </row>
    <row r="109" spans="1:9" ht="18.75" customHeight="1"/>
    <row r="110" spans="1:9" ht="27" customHeight="1">
      <c r="A110" s="190" t="s">
        <v>345</v>
      </c>
    </row>
    <row r="111" spans="1:9" ht="14.25" customHeight="1">
      <c r="A111" s="227" t="s">
        <v>1</v>
      </c>
      <c r="B111" s="227"/>
      <c r="C111" s="227"/>
      <c r="D111" s="227"/>
      <c r="E111" s="227"/>
      <c r="F111" s="227"/>
      <c r="G111" s="122" t="s">
        <v>2</v>
      </c>
      <c r="H111" s="228" t="s">
        <v>3</v>
      </c>
      <c r="I111" s="228"/>
    </row>
    <row r="112" spans="1:9" ht="37.5" customHeight="1">
      <c r="A112" s="227"/>
      <c r="B112" s="227"/>
      <c r="C112" s="227"/>
      <c r="D112" s="227"/>
      <c r="E112" s="227"/>
      <c r="F112" s="227"/>
      <c r="G112" s="229"/>
      <c r="H112" s="229"/>
      <c r="I112" s="229"/>
    </row>
    <row r="113" spans="1:9" ht="26.25" customHeight="1">
      <c r="A113" s="218" t="s">
        <v>4</v>
      </c>
      <c r="B113" s="218" t="s">
        <v>5</v>
      </c>
      <c r="C113" s="218"/>
      <c r="D113" s="218"/>
      <c r="E113" s="218" t="s">
        <v>6</v>
      </c>
      <c r="F113" s="121" t="s">
        <v>7</v>
      </c>
      <c r="G113" s="224" t="s">
        <v>8</v>
      </c>
      <c r="H113" s="224"/>
      <c r="I113" s="218" t="s">
        <v>9</v>
      </c>
    </row>
    <row r="114" spans="1:9" ht="14.25" customHeight="1">
      <c r="A114" s="218"/>
      <c r="B114" s="218"/>
      <c r="C114" s="218"/>
      <c r="D114" s="218"/>
      <c r="E114" s="218"/>
      <c r="F114" s="120" t="s">
        <v>53</v>
      </c>
      <c r="G114" s="225" t="s">
        <v>54</v>
      </c>
      <c r="H114" s="225"/>
      <c r="I114" s="218"/>
    </row>
    <row r="115" spans="1:9" ht="24" customHeight="1">
      <c r="A115" s="116" t="s">
        <v>10</v>
      </c>
      <c r="B115" s="223" t="s">
        <v>11</v>
      </c>
      <c r="C115" s="223"/>
      <c r="D115" s="223"/>
      <c r="E115" s="223"/>
      <c r="F115" s="223"/>
      <c r="G115" s="223"/>
      <c r="H115" s="223"/>
      <c r="I115" s="223"/>
    </row>
    <row r="116" spans="1:9" ht="24" customHeight="1">
      <c r="A116" s="218">
        <v>1</v>
      </c>
      <c r="B116" s="221" t="s">
        <v>12</v>
      </c>
      <c r="C116" s="221"/>
      <c r="D116" s="119" t="s">
        <v>13</v>
      </c>
      <c r="E116" s="134"/>
      <c r="F116" s="134"/>
      <c r="G116" s="117">
        <v>23.46</v>
      </c>
      <c r="H116" s="109" t="s">
        <v>14</v>
      </c>
      <c r="I116" s="42" t="str">
        <f t="shared" ref="I116:I121" si="3">IF((ISBLANK(F116)),"",(PRODUCT(F116,G116)))</f>
        <v/>
      </c>
    </row>
    <row r="117" spans="1:9" ht="24" customHeight="1">
      <c r="A117" s="218"/>
      <c r="B117" s="221"/>
      <c r="C117" s="221"/>
      <c r="D117" s="119" t="s">
        <v>15</v>
      </c>
      <c r="E117" s="134"/>
      <c r="F117" s="134"/>
      <c r="G117" s="110">
        <v>21.95</v>
      </c>
      <c r="H117" s="109" t="s">
        <v>14</v>
      </c>
      <c r="I117" s="42" t="str">
        <f t="shared" si="3"/>
        <v/>
      </c>
    </row>
    <row r="118" spans="1:9" ht="24" customHeight="1">
      <c r="A118" s="112">
        <v>2</v>
      </c>
      <c r="B118" s="219" t="s">
        <v>16</v>
      </c>
      <c r="C118" s="219"/>
      <c r="D118" s="219"/>
      <c r="E118" s="134"/>
      <c r="F118" s="134"/>
      <c r="G118" s="117">
        <v>36.36</v>
      </c>
      <c r="H118" s="109" t="s">
        <v>14</v>
      </c>
      <c r="I118" s="42" t="str">
        <f t="shared" si="3"/>
        <v/>
      </c>
    </row>
    <row r="119" spans="1:9" ht="24" customHeight="1">
      <c r="A119" s="112">
        <v>3</v>
      </c>
      <c r="B119" s="219" t="s">
        <v>17</v>
      </c>
      <c r="C119" s="219"/>
      <c r="D119" s="219"/>
      <c r="E119" s="134"/>
      <c r="F119" s="134"/>
      <c r="G119" s="117">
        <v>40.71</v>
      </c>
      <c r="H119" s="109" t="s">
        <v>14</v>
      </c>
      <c r="I119" s="42" t="str">
        <f t="shared" si="3"/>
        <v/>
      </c>
    </row>
    <row r="120" spans="1:9" ht="24" customHeight="1">
      <c r="A120" s="112">
        <v>4</v>
      </c>
      <c r="B120" s="219" t="s">
        <v>18</v>
      </c>
      <c r="C120" s="219"/>
      <c r="D120" s="219"/>
      <c r="E120" s="134"/>
      <c r="F120" s="134"/>
      <c r="G120" s="117">
        <v>30.91</v>
      </c>
      <c r="H120" s="109" t="s">
        <v>14</v>
      </c>
      <c r="I120" s="42" t="str">
        <f t="shared" si="3"/>
        <v/>
      </c>
    </row>
    <row r="121" spans="1:9" ht="24" customHeight="1">
      <c r="A121" s="112">
        <v>5</v>
      </c>
      <c r="B121" s="219" t="s">
        <v>19</v>
      </c>
      <c r="C121" s="219"/>
      <c r="D121" s="219"/>
      <c r="E121" s="134"/>
      <c r="F121" s="134"/>
      <c r="G121" s="117">
        <v>45.47</v>
      </c>
      <c r="H121" s="109" t="s">
        <v>14</v>
      </c>
      <c r="I121" s="42" t="str">
        <f t="shared" si="3"/>
        <v/>
      </c>
    </row>
    <row r="122" spans="1:9" ht="18.75" customHeight="1">
      <c r="A122" s="116" t="s">
        <v>20</v>
      </c>
      <c r="B122" s="223" t="s">
        <v>21</v>
      </c>
      <c r="C122" s="223"/>
      <c r="D122" s="223"/>
      <c r="E122" s="223"/>
      <c r="F122" s="223"/>
      <c r="G122" s="223"/>
      <c r="H122" s="223"/>
      <c r="I122" s="223"/>
    </row>
    <row r="123" spans="1:9" ht="18.75" customHeight="1">
      <c r="A123" s="112">
        <v>1</v>
      </c>
      <c r="B123" s="219" t="s">
        <v>22</v>
      </c>
      <c r="C123" s="219"/>
      <c r="D123" s="219"/>
      <c r="E123" s="134"/>
      <c r="F123" s="134"/>
      <c r="G123" s="117">
        <v>31.2</v>
      </c>
      <c r="H123" s="109" t="s">
        <v>14</v>
      </c>
      <c r="I123" s="42" t="str">
        <f>IF((ISBLANK(F123)),"",(PRODUCT(F123,G123)))</f>
        <v/>
      </c>
    </row>
    <row r="124" spans="1:9" ht="18.75" customHeight="1">
      <c r="A124" s="112">
        <v>2</v>
      </c>
      <c r="B124" s="219" t="s">
        <v>23</v>
      </c>
      <c r="C124" s="219"/>
      <c r="D124" s="219"/>
      <c r="E124" s="134"/>
      <c r="F124" s="134"/>
      <c r="G124" s="117">
        <v>25</v>
      </c>
      <c r="H124" s="109" t="s">
        <v>14</v>
      </c>
      <c r="I124" s="42" t="str">
        <f>IF((ISBLANK(F124)),"",(PRODUCT(F124,G124)))</f>
        <v/>
      </c>
    </row>
    <row r="125" spans="1:9" ht="18.75" customHeight="1">
      <c r="A125" s="112">
        <v>3</v>
      </c>
      <c r="B125" s="219" t="s">
        <v>24</v>
      </c>
      <c r="C125" s="219"/>
      <c r="D125" s="219"/>
      <c r="E125" s="134"/>
      <c r="F125" s="134"/>
      <c r="G125" s="110">
        <v>35.86</v>
      </c>
      <c r="H125" s="109" t="s">
        <v>14</v>
      </c>
      <c r="I125" s="42" t="str">
        <f>IF((ISBLANK(F125)),"",(PRODUCT(F125,G125)))</f>
        <v/>
      </c>
    </row>
    <row r="126" spans="1:9" ht="18.75" customHeight="1">
      <c r="A126" s="116" t="s">
        <v>25</v>
      </c>
      <c r="B126" s="220" t="s">
        <v>26</v>
      </c>
      <c r="C126" s="220"/>
      <c r="D126" s="220"/>
      <c r="E126" s="134"/>
      <c r="F126" s="134"/>
      <c r="G126" s="110">
        <v>5.98</v>
      </c>
      <c r="H126" s="109" t="s">
        <v>14</v>
      </c>
      <c r="I126" s="42" t="str">
        <f>IF((ISBLANK(F126)),"",(PRODUCT(F126,G126)))</f>
        <v/>
      </c>
    </row>
    <row r="127" spans="1:9" ht="18.75" customHeight="1">
      <c r="A127" s="116" t="s">
        <v>27</v>
      </c>
      <c r="B127" s="220" t="s">
        <v>28</v>
      </c>
      <c r="C127" s="220"/>
      <c r="D127" s="220"/>
      <c r="E127" s="220"/>
      <c r="F127" s="220"/>
      <c r="G127" s="220"/>
      <c r="H127" s="220"/>
      <c r="I127" s="220"/>
    </row>
    <row r="128" spans="1:9" ht="18.75" customHeight="1">
      <c r="A128" s="112">
        <v>1</v>
      </c>
      <c r="B128" s="221" t="s">
        <v>29</v>
      </c>
      <c r="C128" s="221"/>
      <c r="D128" s="221"/>
      <c r="E128" s="134"/>
      <c r="F128" s="134"/>
      <c r="G128" s="118">
        <v>12.4</v>
      </c>
      <c r="H128" s="109" t="s">
        <v>14</v>
      </c>
      <c r="I128" s="42" t="str">
        <f>IF((ISBLANK(F128)),"",(PRODUCT(F128,G128)))</f>
        <v/>
      </c>
    </row>
    <row r="129" spans="1:9" ht="18.75" customHeight="1">
      <c r="A129" s="112">
        <v>2</v>
      </c>
      <c r="B129" s="219" t="s">
        <v>30</v>
      </c>
      <c r="C129" s="219"/>
      <c r="D129" s="219"/>
      <c r="E129" s="134"/>
      <c r="F129" s="134"/>
      <c r="G129" s="117">
        <v>15.26</v>
      </c>
      <c r="H129" s="109" t="s">
        <v>14</v>
      </c>
      <c r="I129" s="42" t="str">
        <f>IF((ISBLANK(F129)),"",(PRODUCT(F129,G129)))</f>
        <v/>
      </c>
    </row>
    <row r="130" spans="1:9" ht="18.75" customHeight="1">
      <c r="A130" s="112">
        <v>3</v>
      </c>
      <c r="B130" s="219" t="s">
        <v>31</v>
      </c>
      <c r="C130" s="219"/>
      <c r="D130" s="219"/>
      <c r="E130" s="134"/>
      <c r="F130" s="134"/>
      <c r="G130" s="117">
        <v>24.17</v>
      </c>
      <c r="H130" s="109" t="s">
        <v>14</v>
      </c>
      <c r="I130" s="42" t="str">
        <f>IF((ISBLANK(F130)),"",(PRODUCT(F130,G130)))</f>
        <v/>
      </c>
    </row>
    <row r="131" spans="1:9" ht="18.75" customHeight="1">
      <c r="A131" s="112">
        <v>4</v>
      </c>
      <c r="B131" s="219" t="s">
        <v>32</v>
      </c>
      <c r="C131" s="219"/>
      <c r="D131" s="219"/>
      <c r="E131" s="134"/>
      <c r="F131" s="134"/>
      <c r="G131" s="117">
        <v>11.97</v>
      </c>
      <c r="H131" s="109" t="s">
        <v>14</v>
      </c>
      <c r="I131" s="42" t="str">
        <f>IF((ISBLANK(F131)),"",(PRODUCT(F131,G131)))</f>
        <v/>
      </c>
    </row>
    <row r="132" spans="1:9" ht="18.75" customHeight="1">
      <c r="A132" s="116" t="s">
        <v>33</v>
      </c>
      <c r="B132" s="222" t="s">
        <v>34</v>
      </c>
      <c r="C132" s="222"/>
      <c r="D132" s="222"/>
      <c r="E132" s="222"/>
      <c r="F132" s="222"/>
      <c r="G132" s="222"/>
      <c r="H132" s="222"/>
      <c r="I132" s="222"/>
    </row>
    <row r="133" spans="1:9" ht="18.75" customHeight="1">
      <c r="A133" s="218">
        <v>1</v>
      </c>
      <c r="B133" s="215" t="s">
        <v>35</v>
      </c>
      <c r="C133" s="219" t="s">
        <v>36</v>
      </c>
      <c r="D133" s="219"/>
      <c r="E133" s="134"/>
      <c r="F133" s="134"/>
      <c r="G133" s="115">
        <v>1773.79</v>
      </c>
      <c r="H133" s="113" t="s">
        <v>453</v>
      </c>
      <c r="I133" s="42" t="str">
        <f>IF((ISBLANK(F133)),"",(PRODUCT(F133,G133/1000000)))</f>
        <v/>
      </c>
    </row>
    <row r="134" spans="1:9" ht="18.75" customHeight="1">
      <c r="A134" s="218"/>
      <c r="B134" s="215"/>
      <c r="C134" s="219" t="s">
        <v>37</v>
      </c>
      <c r="D134" s="219"/>
      <c r="E134" s="134"/>
      <c r="F134" s="134"/>
      <c r="G134" s="115">
        <v>2216.21</v>
      </c>
      <c r="H134" s="113" t="s">
        <v>453</v>
      </c>
      <c r="I134" s="42" t="str">
        <f>IF((ISBLANK(F134)),"",(PRODUCT(F134,G134/1000000)))</f>
        <v/>
      </c>
    </row>
    <row r="135" spans="1:9" ht="18.75" customHeight="1">
      <c r="A135" s="218">
        <v>2</v>
      </c>
      <c r="B135" s="215" t="s">
        <v>38</v>
      </c>
      <c r="C135" s="219" t="s">
        <v>36</v>
      </c>
      <c r="D135" s="219"/>
      <c r="E135" s="134"/>
      <c r="F135" s="134"/>
      <c r="G135" s="115">
        <v>1240.27</v>
      </c>
      <c r="H135" s="113" t="s">
        <v>453</v>
      </c>
      <c r="I135" s="42" t="str">
        <f>IF((ISBLANK(F135)),"",(PRODUCT(F135,G135/1000000)))</f>
        <v/>
      </c>
    </row>
    <row r="136" spans="1:9" ht="18.75" customHeight="1">
      <c r="A136" s="218"/>
      <c r="B136" s="215"/>
      <c r="C136" s="219" t="s">
        <v>37</v>
      </c>
      <c r="D136" s="219"/>
      <c r="E136" s="134"/>
      <c r="F136" s="134"/>
      <c r="G136" s="114">
        <v>1553.31</v>
      </c>
      <c r="H136" s="113" t="s">
        <v>453</v>
      </c>
      <c r="I136" s="42" t="str">
        <f>IF((ISBLANK(F136)),"",(PRODUCT(F136,G136/1000000)))</f>
        <v/>
      </c>
    </row>
    <row r="137" spans="1:9" ht="18.75" customHeight="1">
      <c r="A137" s="112">
        <v>3</v>
      </c>
      <c r="B137" s="111" t="s">
        <v>39</v>
      </c>
      <c r="C137" s="215" t="s">
        <v>40</v>
      </c>
      <c r="D137" s="215"/>
      <c r="E137" s="135"/>
      <c r="F137" s="135"/>
      <c r="G137" s="110">
        <v>2.39</v>
      </c>
      <c r="H137" s="109" t="s">
        <v>14</v>
      </c>
      <c r="I137" s="42" t="str">
        <f>IF((ISBLANK(F137)),"",(PRODUCT(F137,G137)))</f>
        <v/>
      </c>
    </row>
    <row r="138" spans="1:9" ht="14.25" customHeight="1">
      <c r="A138" s="216" t="s">
        <v>41</v>
      </c>
      <c r="B138" s="216"/>
      <c r="C138" s="216"/>
      <c r="D138" s="216"/>
      <c r="E138" s="216"/>
      <c r="F138" s="216"/>
      <c r="G138" s="216"/>
      <c r="H138" s="216"/>
      <c r="I138" s="41" t="str">
        <f>IF(SUM(I116:I137)=0," ",SUM(I116:I137))</f>
        <v xml:space="preserve"> </v>
      </c>
    </row>
    <row r="139" spans="1:9" ht="19.5" customHeight="1">
      <c r="A139" s="226" t="s">
        <v>262</v>
      </c>
      <c r="B139" s="226"/>
      <c r="C139" s="226"/>
      <c r="D139" s="226"/>
      <c r="E139" s="226"/>
      <c r="F139" s="226"/>
      <c r="G139" s="226"/>
      <c r="H139" s="226"/>
      <c r="I139" s="226"/>
    </row>
    <row r="140" spans="1:9" ht="19.5" customHeight="1"/>
    <row r="141" spans="1:9" ht="27" customHeight="1">
      <c r="A141" s="190" t="s">
        <v>344</v>
      </c>
    </row>
    <row r="142" spans="1:9" ht="17.25" customHeight="1">
      <c r="A142" s="227" t="s">
        <v>1</v>
      </c>
      <c r="B142" s="227"/>
      <c r="C142" s="227"/>
      <c r="D142" s="227"/>
      <c r="E142" s="227"/>
      <c r="F142" s="227"/>
      <c r="G142" s="122" t="s">
        <v>2</v>
      </c>
      <c r="H142" s="228" t="s">
        <v>3</v>
      </c>
      <c r="I142" s="228"/>
    </row>
    <row r="143" spans="1:9" ht="42" customHeight="1">
      <c r="A143" s="227"/>
      <c r="B143" s="227"/>
      <c r="C143" s="227"/>
      <c r="D143" s="227"/>
      <c r="E143" s="227"/>
      <c r="F143" s="227"/>
      <c r="G143" s="229"/>
      <c r="H143" s="229"/>
      <c r="I143" s="229"/>
    </row>
    <row r="144" spans="1:9" ht="23.25" customHeight="1">
      <c r="A144" s="218" t="s">
        <v>4</v>
      </c>
      <c r="B144" s="218" t="s">
        <v>5</v>
      </c>
      <c r="C144" s="218"/>
      <c r="D144" s="218"/>
      <c r="E144" s="218" t="s">
        <v>6</v>
      </c>
      <c r="F144" s="121" t="s">
        <v>7</v>
      </c>
      <c r="G144" s="224" t="s">
        <v>8</v>
      </c>
      <c r="H144" s="224"/>
      <c r="I144" s="218" t="s">
        <v>9</v>
      </c>
    </row>
    <row r="145" spans="1:9" ht="12.75" customHeight="1">
      <c r="A145" s="218"/>
      <c r="B145" s="218"/>
      <c r="C145" s="218"/>
      <c r="D145" s="218"/>
      <c r="E145" s="218"/>
      <c r="F145" s="120" t="s">
        <v>53</v>
      </c>
      <c r="G145" s="225" t="s">
        <v>54</v>
      </c>
      <c r="H145" s="225"/>
      <c r="I145" s="218"/>
    </row>
    <row r="146" spans="1:9" ht="24" customHeight="1">
      <c r="A146" s="116" t="s">
        <v>10</v>
      </c>
      <c r="B146" s="223" t="s">
        <v>11</v>
      </c>
      <c r="C146" s="223"/>
      <c r="D146" s="223"/>
      <c r="E146" s="223"/>
      <c r="F146" s="223"/>
      <c r="G146" s="223"/>
      <c r="H146" s="223"/>
      <c r="I146" s="223"/>
    </row>
    <row r="147" spans="1:9" ht="24" customHeight="1">
      <c r="A147" s="218">
        <v>1</v>
      </c>
      <c r="B147" s="221" t="s">
        <v>12</v>
      </c>
      <c r="C147" s="221"/>
      <c r="D147" s="119" t="s">
        <v>13</v>
      </c>
      <c r="E147" s="134"/>
      <c r="F147" s="134"/>
      <c r="G147" s="117">
        <v>23.46</v>
      </c>
      <c r="H147" s="109" t="s">
        <v>14</v>
      </c>
      <c r="I147" s="42" t="str">
        <f t="shared" ref="I147:I152" si="4">IF((ISBLANK(F147)),"",(PRODUCT(F147,G147)))</f>
        <v/>
      </c>
    </row>
    <row r="148" spans="1:9" ht="24" customHeight="1">
      <c r="A148" s="218"/>
      <c r="B148" s="221"/>
      <c r="C148" s="221"/>
      <c r="D148" s="119" t="s">
        <v>15</v>
      </c>
      <c r="E148" s="134"/>
      <c r="F148" s="134"/>
      <c r="G148" s="110">
        <v>21.95</v>
      </c>
      <c r="H148" s="109" t="s">
        <v>14</v>
      </c>
      <c r="I148" s="42" t="str">
        <f t="shared" si="4"/>
        <v/>
      </c>
    </row>
    <row r="149" spans="1:9" ht="24" customHeight="1">
      <c r="A149" s="112">
        <v>2</v>
      </c>
      <c r="B149" s="219" t="s">
        <v>16</v>
      </c>
      <c r="C149" s="219"/>
      <c r="D149" s="219"/>
      <c r="E149" s="134"/>
      <c r="F149" s="134"/>
      <c r="G149" s="117">
        <v>36.36</v>
      </c>
      <c r="H149" s="109" t="s">
        <v>14</v>
      </c>
      <c r="I149" s="42" t="str">
        <f t="shared" si="4"/>
        <v/>
      </c>
    </row>
    <row r="150" spans="1:9" ht="24" customHeight="1">
      <c r="A150" s="112">
        <v>3</v>
      </c>
      <c r="B150" s="219" t="s">
        <v>17</v>
      </c>
      <c r="C150" s="219"/>
      <c r="D150" s="219"/>
      <c r="E150" s="134"/>
      <c r="F150" s="134"/>
      <c r="G150" s="117">
        <v>40.71</v>
      </c>
      <c r="H150" s="109" t="s">
        <v>14</v>
      </c>
      <c r="I150" s="42" t="str">
        <f t="shared" si="4"/>
        <v/>
      </c>
    </row>
    <row r="151" spans="1:9" ht="24" customHeight="1">
      <c r="A151" s="112">
        <v>4</v>
      </c>
      <c r="B151" s="219" t="s">
        <v>18</v>
      </c>
      <c r="C151" s="219"/>
      <c r="D151" s="219"/>
      <c r="E151" s="134"/>
      <c r="F151" s="134"/>
      <c r="G151" s="117">
        <v>30.91</v>
      </c>
      <c r="H151" s="109" t="s">
        <v>14</v>
      </c>
      <c r="I151" s="42" t="str">
        <f t="shared" si="4"/>
        <v/>
      </c>
    </row>
    <row r="152" spans="1:9" ht="24" customHeight="1">
      <c r="A152" s="112">
        <v>5</v>
      </c>
      <c r="B152" s="219" t="s">
        <v>19</v>
      </c>
      <c r="C152" s="219"/>
      <c r="D152" s="219"/>
      <c r="E152" s="134"/>
      <c r="F152" s="134"/>
      <c r="G152" s="117">
        <v>45.47</v>
      </c>
      <c r="H152" s="109" t="s">
        <v>14</v>
      </c>
      <c r="I152" s="42" t="str">
        <f t="shared" si="4"/>
        <v/>
      </c>
    </row>
    <row r="153" spans="1:9" ht="18.75" customHeight="1">
      <c r="A153" s="116" t="s">
        <v>20</v>
      </c>
      <c r="B153" s="223" t="s">
        <v>21</v>
      </c>
      <c r="C153" s="223"/>
      <c r="D153" s="223"/>
      <c r="E153" s="223"/>
      <c r="F153" s="223"/>
      <c r="G153" s="223"/>
      <c r="H153" s="223"/>
      <c r="I153" s="223"/>
    </row>
    <row r="154" spans="1:9" ht="18.75" customHeight="1">
      <c r="A154" s="112">
        <v>1</v>
      </c>
      <c r="B154" s="219" t="s">
        <v>22</v>
      </c>
      <c r="C154" s="219"/>
      <c r="D154" s="219"/>
      <c r="E154" s="134"/>
      <c r="F154" s="134"/>
      <c r="G154" s="117">
        <v>31.2</v>
      </c>
      <c r="H154" s="109" t="s">
        <v>14</v>
      </c>
      <c r="I154" s="42" t="str">
        <f>IF((ISBLANK(F154)),"",(PRODUCT(F154,G154)))</f>
        <v/>
      </c>
    </row>
    <row r="155" spans="1:9" ht="18.75" customHeight="1">
      <c r="A155" s="112">
        <v>2</v>
      </c>
      <c r="B155" s="219" t="s">
        <v>23</v>
      </c>
      <c r="C155" s="219"/>
      <c r="D155" s="219"/>
      <c r="E155" s="134"/>
      <c r="F155" s="134"/>
      <c r="G155" s="117">
        <v>25</v>
      </c>
      <c r="H155" s="109" t="s">
        <v>14</v>
      </c>
      <c r="I155" s="42" t="str">
        <f>IF((ISBLANK(F155)),"",(PRODUCT(F155,G155)))</f>
        <v/>
      </c>
    </row>
    <row r="156" spans="1:9" ht="18.75" customHeight="1">
      <c r="A156" s="112">
        <v>3</v>
      </c>
      <c r="B156" s="219" t="s">
        <v>24</v>
      </c>
      <c r="C156" s="219"/>
      <c r="D156" s="219"/>
      <c r="E156" s="134"/>
      <c r="F156" s="134"/>
      <c r="G156" s="110">
        <v>35.86</v>
      </c>
      <c r="H156" s="109" t="s">
        <v>14</v>
      </c>
      <c r="I156" s="42" t="str">
        <f>IF((ISBLANK(F156)),"",(PRODUCT(F156,G156)))</f>
        <v/>
      </c>
    </row>
    <row r="157" spans="1:9" ht="18.75" customHeight="1">
      <c r="A157" s="116" t="s">
        <v>25</v>
      </c>
      <c r="B157" s="220" t="s">
        <v>26</v>
      </c>
      <c r="C157" s="220"/>
      <c r="D157" s="220"/>
      <c r="E157" s="134"/>
      <c r="F157" s="134"/>
      <c r="G157" s="110">
        <v>5.98</v>
      </c>
      <c r="H157" s="109" t="s">
        <v>14</v>
      </c>
      <c r="I157" s="42" t="str">
        <f>IF((ISBLANK(F157)),"",(PRODUCT(F157,G157)))</f>
        <v/>
      </c>
    </row>
    <row r="158" spans="1:9" ht="18.75" customHeight="1">
      <c r="A158" s="116" t="s">
        <v>27</v>
      </c>
      <c r="B158" s="220" t="s">
        <v>28</v>
      </c>
      <c r="C158" s="220"/>
      <c r="D158" s="220"/>
      <c r="E158" s="220"/>
      <c r="F158" s="220"/>
      <c r="G158" s="220"/>
      <c r="H158" s="220"/>
      <c r="I158" s="220"/>
    </row>
    <row r="159" spans="1:9" ht="18.75" customHeight="1">
      <c r="A159" s="112">
        <v>1</v>
      </c>
      <c r="B159" s="221" t="s">
        <v>29</v>
      </c>
      <c r="C159" s="221"/>
      <c r="D159" s="221"/>
      <c r="E159" s="134"/>
      <c r="F159" s="134"/>
      <c r="G159" s="118">
        <v>12.4</v>
      </c>
      <c r="H159" s="109" t="s">
        <v>14</v>
      </c>
      <c r="I159" s="42" t="str">
        <f>IF((ISBLANK(F159)),"",(PRODUCT(F159,G159)))</f>
        <v/>
      </c>
    </row>
    <row r="160" spans="1:9" ht="18.75" customHeight="1">
      <c r="A160" s="112">
        <v>2</v>
      </c>
      <c r="B160" s="219" t="s">
        <v>30</v>
      </c>
      <c r="C160" s="219"/>
      <c r="D160" s="219"/>
      <c r="E160" s="134"/>
      <c r="F160" s="134"/>
      <c r="G160" s="117">
        <v>15.26</v>
      </c>
      <c r="H160" s="109" t="s">
        <v>14</v>
      </c>
      <c r="I160" s="42" t="str">
        <f>IF((ISBLANK(F160)),"",(PRODUCT(F160,G160)))</f>
        <v/>
      </c>
    </row>
    <row r="161" spans="1:9" ht="18.75" customHeight="1">
      <c r="A161" s="112">
        <v>3</v>
      </c>
      <c r="B161" s="219" t="s">
        <v>31</v>
      </c>
      <c r="C161" s="219"/>
      <c r="D161" s="219"/>
      <c r="E161" s="134"/>
      <c r="F161" s="134"/>
      <c r="G161" s="117">
        <v>24.17</v>
      </c>
      <c r="H161" s="109" t="s">
        <v>14</v>
      </c>
      <c r="I161" s="42" t="str">
        <f>IF((ISBLANK(F161)),"",(PRODUCT(F161,G161)))</f>
        <v/>
      </c>
    </row>
    <row r="162" spans="1:9" ht="18.75" customHeight="1">
      <c r="A162" s="112">
        <v>4</v>
      </c>
      <c r="B162" s="219" t="s">
        <v>32</v>
      </c>
      <c r="C162" s="219"/>
      <c r="D162" s="219"/>
      <c r="E162" s="134"/>
      <c r="F162" s="134"/>
      <c r="G162" s="117">
        <v>11.97</v>
      </c>
      <c r="H162" s="109" t="s">
        <v>14</v>
      </c>
      <c r="I162" s="42" t="str">
        <f>IF((ISBLANK(F162)),"",(PRODUCT(F162,G162)))</f>
        <v/>
      </c>
    </row>
    <row r="163" spans="1:9" ht="18.75" customHeight="1">
      <c r="A163" s="116" t="s">
        <v>33</v>
      </c>
      <c r="B163" s="222" t="s">
        <v>34</v>
      </c>
      <c r="C163" s="222"/>
      <c r="D163" s="222"/>
      <c r="E163" s="222"/>
      <c r="F163" s="222"/>
      <c r="G163" s="222"/>
      <c r="H163" s="222"/>
      <c r="I163" s="222"/>
    </row>
    <row r="164" spans="1:9" ht="18.75" customHeight="1">
      <c r="A164" s="218">
        <v>1</v>
      </c>
      <c r="B164" s="215" t="s">
        <v>35</v>
      </c>
      <c r="C164" s="219" t="s">
        <v>36</v>
      </c>
      <c r="D164" s="219"/>
      <c r="E164" s="134"/>
      <c r="F164" s="134"/>
      <c r="G164" s="115">
        <v>1773.79</v>
      </c>
      <c r="H164" s="113" t="s">
        <v>453</v>
      </c>
      <c r="I164" s="42" t="str">
        <f>IF((ISBLANK(F164)),"",(PRODUCT(F164,G164/1000000)))</f>
        <v/>
      </c>
    </row>
    <row r="165" spans="1:9" ht="18.75" customHeight="1">
      <c r="A165" s="218"/>
      <c r="B165" s="215"/>
      <c r="C165" s="219" t="s">
        <v>37</v>
      </c>
      <c r="D165" s="219"/>
      <c r="E165" s="134"/>
      <c r="F165" s="134"/>
      <c r="G165" s="115">
        <v>2216.21</v>
      </c>
      <c r="H165" s="113" t="s">
        <v>453</v>
      </c>
      <c r="I165" s="42" t="str">
        <f>IF((ISBLANK(F165)),"",(PRODUCT(F165,G165/1000000)))</f>
        <v/>
      </c>
    </row>
    <row r="166" spans="1:9" ht="18.75" customHeight="1">
      <c r="A166" s="218">
        <v>2</v>
      </c>
      <c r="B166" s="215" t="s">
        <v>38</v>
      </c>
      <c r="C166" s="219" t="s">
        <v>36</v>
      </c>
      <c r="D166" s="219"/>
      <c r="E166" s="134"/>
      <c r="F166" s="134"/>
      <c r="G166" s="115">
        <v>1240.27</v>
      </c>
      <c r="H166" s="113" t="s">
        <v>453</v>
      </c>
      <c r="I166" s="42" t="str">
        <f>IF((ISBLANK(F166)),"",(PRODUCT(F166,G166/1000000)))</f>
        <v/>
      </c>
    </row>
    <row r="167" spans="1:9" ht="18.75" customHeight="1">
      <c r="A167" s="218"/>
      <c r="B167" s="215"/>
      <c r="C167" s="219" t="s">
        <v>37</v>
      </c>
      <c r="D167" s="219"/>
      <c r="E167" s="134"/>
      <c r="F167" s="134"/>
      <c r="G167" s="114">
        <v>1553.31</v>
      </c>
      <c r="H167" s="113" t="s">
        <v>453</v>
      </c>
      <c r="I167" s="42" t="str">
        <f>IF((ISBLANK(F167)),"",(PRODUCT(F167,G167/1000000)))</f>
        <v/>
      </c>
    </row>
    <row r="168" spans="1:9" ht="18.75" customHeight="1">
      <c r="A168" s="112">
        <v>3</v>
      </c>
      <c r="B168" s="111" t="s">
        <v>39</v>
      </c>
      <c r="C168" s="215" t="s">
        <v>40</v>
      </c>
      <c r="D168" s="215"/>
      <c r="E168" s="135"/>
      <c r="F168" s="135"/>
      <c r="G168" s="110">
        <v>2.39</v>
      </c>
      <c r="H168" s="109" t="s">
        <v>14</v>
      </c>
      <c r="I168" s="42" t="str">
        <f>IF((ISBLANK(F168)),"",(PRODUCT(F168,G168)))</f>
        <v/>
      </c>
    </row>
    <row r="169" spans="1:9" ht="18.75" customHeight="1">
      <c r="A169" s="216" t="s">
        <v>41</v>
      </c>
      <c r="B169" s="216"/>
      <c r="C169" s="216"/>
      <c r="D169" s="216"/>
      <c r="E169" s="216"/>
      <c r="F169" s="216"/>
      <c r="G169" s="216"/>
      <c r="H169" s="216"/>
      <c r="I169" s="41" t="str">
        <f>IF(SUM(I147:I168)=0," ",SUM(I147:I168))</f>
        <v xml:space="preserve"> </v>
      </c>
    </row>
    <row r="170" spans="1:9" ht="19.5" customHeight="1">
      <c r="A170" s="217" t="s">
        <v>262</v>
      </c>
      <c r="B170" s="217"/>
      <c r="C170" s="217"/>
      <c r="D170" s="217"/>
      <c r="E170" s="217"/>
      <c r="F170" s="217"/>
      <c r="G170" s="217"/>
      <c r="H170" s="217"/>
      <c r="I170" s="217"/>
    </row>
    <row r="173" spans="1:9" ht="15" hidden="1">
      <c r="B173" s="38" t="s">
        <v>261</v>
      </c>
    </row>
    <row r="174" spans="1:9" ht="15" hidden="1">
      <c r="B174" s="38" t="s">
        <v>260</v>
      </c>
    </row>
    <row r="175" spans="1:9" ht="15" hidden="1">
      <c r="B175" s="38" t="s">
        <v>259</v>
      </c>
    </row>
    <row r="176" spans="1:9" ht="15" hidden="1">
      <c r="B176" s="38" t="s">
        <v>258</v>
      </c>
    </row>
    <row r="177" spans="2:2" ht="15" hidden="1">
      <c r="B177" s="38" t="s">
        <v>257</v>
      </c>
    </row>
    <row r="178" spans="2:2" ht="15" hidden="1">
      <c r="B178" s="38" t="s">
        <v>256</v>
      </c>
    </row>
    <row r="179" spans="2:2" ht="15" hidden="1">
      <c r="B179" s="38" t="s">
        <v>255</v>
      </c>
    </row>
    <row r="180" spans="2:2" ht="15" hidden="1">
      <c r="B180" s="38" t="s">
        <v>254</v>
      </c>
    </row>
    <row r="181" spans="2:2" ht="15" hidden="1">
      <c r="B181" s="38" t="s">
        <v>253</v>
      </c>
    </row>
    <row r="182" spans="2:2" ht="15" hidden="1">
      <c r="B182" s="38" t="s">
        <v>252</v>
      </c>
    </row>
    <row r="183" spans="2:2" ht="15" hidden="1">
      <c r="B183" s="38" t="s">
        <v>251</v>
      </c>
    </row>
    <row r="184" spans="2:2" ht="15" hidden="1">
      <c r="B184" s="38" t="s">
        <v>250</v>
      </c>
    </row>
    <row r="185" spans="2:2" ht="15" hidden="1">
      <c r="B185" s="38" t="s">
        <v>249</v>
      </c>
    </row>
    <row r="186" spans="2:2" ht="15" hidden="1">
      <c r="B186" s="38" t="s">
        <v>248</v>
      </c>
    </row>
    <row r="187" spans="2:2" ht="15" hidden="1">
      <c r="B187" s="38" t="s">
        <v>247</v>
      </c>
    </row>
    <row r="188" spans="2:2" ht="15" hidden="1">
      <c r="B188" s="38" t="s">
        <v>246</v>
      </c>
    </row>
    <row r="189" spans="2:2" ht="15" hidden="1">
      <c r="B189" s="38" t="s">
        <v>245</v>
      </c>
    </row>
    <row r="190" spans="2:2" ht="15" hidden="1">
      <c r="B190" s="38" t="s">
        <v>244</v>
      </c>
    </row>
    <row r="191" spans="2:2" ht="15" hidden="1">
      <c r="B191" s="38" t="s">
        <v>243</v>
      </c>
    </row>
    <row r="192" spans="2:2" ht="15" hidden="1">
      <c r="B192" s="38" t="s">
        <v>242</v>
      </c>
    </row>
    <row r="193" spans="2:2" ht="15" hidden="1">
      <c r="B193" s="38" t="s">
        <v>241</v>
      </c>
    </row>
    <row r="194" spans="2:2" ht="15" hidden="1">
      <c r="B194" s="38" t="s">
        <v>240</v>
      </c>
    </row>
    <row r="195" spans="2:2" ht="15" hidden="1">
      <c r="B195" s="38" t="s">
        <v>239</v>
      </c>
    </row>
    <row r="196" spans="2:2" ht="15" hidden="1">
      <c r="B196" s="38" t="s">
        <v>238</v>
      </c>
    </row>
    <row r="197" spans="2:2" ht="15" hidden="1">
      <c r="B197" s="38" t="s">
        <v>237</v>
      </c>
    </row>
    <row r="198" spans="2:2" ht="15" hidden="1">
      <c r="B198" s="38" t="s">
        <v>236</v>
      </c>
    </row>
    <row r="199" spans="2:2" ht="15" hidden="1">
      <c r="B199" s="38" t="s">
        <v>235</v>
      </c>
    </row>
    <row r="200" spans="2:2" ht="15" hidden="1">
      <c r="B200" s="38" t="s">
        <v>234</v>
      </c>
    </row>
    <row r="201" spans="2:2" ht="15" hidden="1">
      <c r="B201" s="38" t="s">
        <v>233</v>
      </c>
    </row>
    <row r="202" spans="2:2" ht="15" hidden="1">
      <c r="B202" s="38" t="s">
        <v>232</v>
      </c>
    </row>
    <row r="203" spans="2:2" ht="15" hidden="1">
      <c r="B203" s="38" t="s">
        <v>231</v>
      </c>
    </row>
    <row r="204" spans="2:2" ht="15" hidden="1">
      <c r="B204" s="38" t="s">
        <v>230</v>
      </c>
    </row>
    <row r="205" spans="2:2" ht="15" hidden="1">
      <c r="B205" s="38" t="s">
        <v>229</v>
      </c>
    </row>
    <row r="206" spans="2:2" ht="15" hidden="1">
      <c r="B206" s="38" t="s">
        <v>228</v>
      </c>
    </row>
    <row r="207" spans="2:2" ht="15" hidden="1">
      <c r="B207" s="38" t="s">
        <v>227</v>
      </c>
    </row>
    <row r="208" spans="2:2" ht="15" hidden="1">
      <c r="B208" s="38" t="s">
        <v>226</v>
      </c>
    </row>
    <row r="209" spans="2:2" ht="15" hidden="1">
      <c r="B209" s="38" t="s">
        <v>225</v>
      </c>
    </row>
    <row r="210" spans="2:2" ht="15" hidden="1">
      <c r="B210" s="38" t="s">
        <v>224</v>
      </c>
    </row>
    <row r="211" spans="2:2" ht="15" hidden="1">
      <c r="B211" s="38" t="s">
        <v>223</v>
      </c>
    </row>
    <row r="212" spans="2:2" ht="15" hidden="1">
      <c r="B212" s="38" t="s">
        <v>222</v>
      </c>
    </row>
    <row r="213" spans="2:2" ht="15" hidden="1">
      <c r="B213" s="38" t="s">
        <v>221</v>
      </c>
    </row>
    <row r="214" spans="2:2" ht="15" hidden="1">
      <c r="B214" s="38" t="s">
        <v>220</v>
      </c>
    </row>
    <row r="215" spans="2:2" ht="15" hidden="1">
      <c r="B215" s="38" t="s">
        <v>219</v>
      </c>
    </row>
    <row r="216" spans="2:2" ht="15" hidden="1">
      <c r="B216" s="38" t="s">
        <v>218</v>
      </c>
    </row>
    <row r="217" spans="2:2" ht="15" hidden="1">
      <c r="B217" s="38" t="s">
        <v>217</v>
      </c>
    </row>
    <row r="218" spans="2:2" ht="15" hidden="1">
      <c r="B218" s="38" t="s">
        <v>216</v>
      </c>
    </row>
    <row r="219" spans="2:2" ht="15" hidden="1">
      <c r="B219" s="38" t="s">
        <v>215</v>
      </c>
    </row>
    <row r="220" spans="2:2" ht="15" hidden="1">
      <c r="B220" s="38" t="s">
        <v>214</v>
      </c>
    </row>
    <row r="221" spans="2:2" ht="15" hidden="1">
      <c r="B221" s="38" t="s">
        <v>213</v>
      </c>
    </row>
    <row r="222" spans="2:2" ht="15" hidden="1">
      <c r="B222" s="38" t="s">
        <v>212</v>
      </c>
    </row>
    <row r="223" spans="2:2" ht="15" hidden="1">
      <c r="B223" s="38" t="s">
        <v>211</v>
      </c>
    </row>
    <row r="224" spans="2:2" ht="15" hidden="1">
      <c r="B224" s="38" t="s">
        <v>210</v>
      </c>
    </row>
    <row r="225" spans="2:2" ht="15" hidden="1">
      <c r="B225" s="38" t="s">
        <v>209</v>
      </c>
    </row>
    <row r="226" spans="2:2" ht="15" hidden="1">
      <c r="B226" s="38" t="s">
        <v>208</v>
      </c>
    </row>
    <row r="227" spans="2:2" ht="15" hidden="1">
      <c r="B227" s="38" t="s">
        <v>207</v>
      </c>
    </row>
    <row r="228" spans="2:2" ht="15" hidden="1">
      <c r="B228" s="38" t="s">
        <v>206</v>
      </c>
    </row>
    <row r="229" spans="2:2" ht="15" hidden="1">
      <c r="B229" s="38" t="s">
        <v>205</v>
      </c>
    </row>
    <row r="230" spans="2:2" ht="15" hidden="1">
      <c r="B230" s="38" t="s">
        <v>204</v>
      </c>
    </row>
    <row r="231" spans="2:2" ht="15" hidden="1">
      <c r="B231" s="38" t="s">
        <v>203</v>
      </c>
    </row>
    <row r="232" spans="2:2" ht="15" hidden="1">
      <c r="B232" s="38" t="s">
        <v>202</v>
      </c>
    </row>
    <row r="233" spans="2:2" ht="15" hidden="1">
      <c r="B233" s="38" t="s">
        <v>201</v>
      </c>
    </row>
    <row r="234" spans="2:2" ht="15" hidden="1">
      <c r="B234" s="38" t="s">
        <v>200</v>
      </c>
    </row>
    <row r="235" spans="2:2" ht="15" hidden="1">
      <c r="B235" s="38" t="s">
        <v>199</v>
      </c>
    </row>
    <row r="236" spans="2:2" ht="15" hidden="1">
      <c r="B236" s="38" t="s">
        <v>198</v>
      </c>
    </row>
    <row r="237" spans="2:2" ht="15" hidden="1">
      <c r="B237" s="38" t="s">
        <v>197</v>
      </c>
    </row>
    <row r="238" spans="2:2" ht="15" hidden="1">
      <c r="B238" s="38" t="s">
        <v>196</v>
      </c>
    </row>
    <row r="239" spans="2:2" ht="15" hidden="1">
      <c r="B239" s="38" t="s">
        <v>195</v>
      </c>
    </row>
    <row r="240" spans="2:2" ht="15" hidden="1">
      <c r="B240" s="38" t="s">
        <v>194</v>
      </c>
    </row>
    <row r="241" spans="2:2" ht="15" hidden="1">
      <c r="B241" s="38" t="s">
        <v>193</v>
      </c>
    </row>
    <row r="242" spans="2:2" ht="15" hidden="1">
      <c r="B242" s="38" t="s">
        <v>192</v>
      </c>
    </row>
    <row r="243" spans="2:2" ht="15" hidden="1">
      <c r="B243" s="38" t="s">
        <v>191</v>
      </c>
    </row>
    <row r="244" spans="2:2" ht="15" hidden="1">
      <c r="B244" s="38" t="s">
        <v>190</v>
      </c>
    </row>
    <row r="245" spans="2:2" ht="15" hidden="1">
      <c r="B245" s="38" t="s">
        <v>189</v>
      </c>
    </row>
    <row r="246" spans="2:2" ht="15" hidden="1">
      <c r="B246" s="38" t="s">
        <v>188</v>
      </c>
    </row>
    <row r="247" spans="2:2" ht="15" hidden="1">
      <c r="B247" s="38" t="s">
        <v>187</v>
      </c>
    </row>
    <row r="248" spans="2:2" ht="15" hidden="1">
      <c r="B248" s="38" t="s">
        <v>186</v>
      </c>
    </row>
    <row r="249" spans="2:2" ht="15" hidden="1">
      <c r="B249" s="38" t="s">
        <v>185</v>
      </c>
    </row>
    <row r="250" spans="2:2" ht="15" hidden="1">
      <c r="B250" s="38" t="s">
        <v>184</v>
      </c>
    </row>
    <row r="251" spans="2:2" ht="15" hidden="1">
      <c r="B251" s="38" t="s">
        <v>183</v>
      </c>
    </row>
    <row r="252" spans="2:2" ht="15" hidden="1">
      <c r="B252" s="38" t="s">
        <v>182</v>
      </c>
    </row>
    <row r="253" spans="2:2" ht="15" hidden="1">
      <c r="B253" s="38" t="s">
        <v>181</v>
      </c>
    </row>
    <row r="254" spans="2:2" ht="15" hidden="1">
      <c r="B254" s="38" t="s">
        <v>180</v>
      </c>
    </row>
    <row r="255" spans="2:2" ht="15" hidden="1">
      <c r="B255" s="38" t="s">
        <v>179</v>
      </c>
    </row>
    <row r="256" spans="2:2" ht="15" hidden="1">
      <c r="B256" s="38" t="s">
        <v>178</v>
      </c>
    </row>
    <row r="257" spans="2:2" ht="15" hidden="1">
      <c r="B257" s="38" t="s">
        <v>177</v>
      </c>
    </row>
    <row r="258" spans="2:2" ht="15" hidden="1">
      <c r="B258" s="38" t="s">
        <v>176</v>
      </c>
    </row>
    <row r="259" spans="2:2" ht="15" hidden="1">
      <c r="B259" s="38" t="s">
        <v>175</v>
      </c>
    </row>
    <row r="260" spans="2:2" ht="15" hidden="1">
      <c r="B260" s="38" t="s">
        <v>174</v>
      </c>
    </row>
    <row r="261" spans="2:2" ht="15" hidden="1">
      <c r="B261" s="38" t="s">
        <v>173</v>
      </c>
    </row>
    <row r="262" spans="2:2" ht="15" hidden="1">
      <c r="B262" s="38" t="s">
        <v>172</v>
      </c>
    </row>
    <row r="263" spans="2:2" ht="15" hidden="1">
      <c r="B263" s="38" t="s">
        <v>171</v>
      </c>
    </row>
    <row r="264" spans="2:2" ht="15" hidden="1">
      <c r="B264" s="38" t="s">
        <v>170</v>
      </c>
    </row>
    <row r="265" spans="2:2" ht="15" hidden="1">
      <c r="B265" s="38" t="s">
        <v>169</v>
      </c>
    </row>
    <row r="266" spans="2:2" ht="15" hidden="1">
      <c r="B266" s="38" t="s">
        <v>168</v>
      </c>
    </row>
    <row r="267" spans="2:2" ht="15" hidden="1">
      <c r="B267" s="38" t="s">
        <v>167</v>
      </c>
    </row>
    <row r="268" spans="2:2" ht="15" hidden="1">
      <c r="B268" s="38" t="s">
        <v>166</v>
      </c>
    </row>
    <row r="269" spans="2:2" ht="15" hidden="1">
      <c r="B269" s="38" t="s">
        <v>165</v>
      </c>
    </row>
    <row r="270" spans="2:2" ht="15" hidden="1">
      <c r="B270" s="38" t="s">
        <v>164</v>
      </c>
    </row>
    <row r="271" spans="2:2" ht="15" hidden="1">
      <c r="B271" s="38" t="s">
        <v>163</v>
      </c>
    </row>
    <row r="272" spans="2:2" ht="15" hidden="1">
      <c r="B272" s="38" t="s">
        <v>162</v>
      </c>
    </row>
    <row r="273" spans="2:2" ht="15" hidden="1">
      <c r="B273" s="38" t="s">
        <v>161</v>
      </c>
    </row>
    <row r="274" spans="2:2" ht="15" hidden="1">
      <c r="B274" s="38" t="s">
        <v>160</v>
      </c>
    </row>
    <row r="275" spans="2:2" ht="15" hidden="1">
      <c r="B275" s="38" t="s">
        <v>159</v>
      </c>
    </row>
    <row r="276" spans="2:2" ht="15" hidden="1">
      <c r="B276" s="38" t="s">
        <v>158</v>
      </c>
    </row>
    <row r="277" spans="2:2" ht="15" hidden="1">
      <c r="B277" s="38" t="s">
        <v>157</v>
      </c>
    </row>
    <row r="278" spans="2:2" ht="15" hidden="1">
      <c r="B278" s="38" t="s">
        <v>156</v>
      </c>
    </row>
    <row r="279" spans="2:2" ht="15" hidden="1">
      <c r="B279" s="38" t="s">
        <v>155</v>
      </c>
    </row>
    <row r="280" spans="2:2" ht="15" hidden="1">
      <c r="B280" s="38" t="s">
        <v>154</v>
      </c>
    </row>
    <row r="281" spans="2:2" ht="15" hidden="1">
      <c r="B281" s="38" t="s">
        <v>153</v>
      </c>
    </row>
    <row r="282" spans="2:2" ht="15" hidden="1">
      <c r="B282" s="38" t="s">
        <v>152</v>
      </c>
    </row>
    <row r="283" spans="2:2" ht="15" hidden="1">
      <c r="B283" s="38" t="s">
        <v>151</v>
      </c>
    </row>
    <row r="284" spans="2:2" ht="15" hidden="1">
      <c r="B284" s="38" t="s">
        <v>150</v>
      </c>
    </row>
    <row r="285" spans="2:2" ht="15" hidden="1">
      <c r="B285" s="38" t="s">
        <v>149</v>
      </c>
    </row>
    <row r="286" spans="2:2" ht="15" hidden="1">
      <c r="B286" s="38" t="s">
        <v>148</v>
      </c>
    </row>
    <row r="287" spans="2:2" ht="15" hidden="1">
      <c r="B287" s="38" t="s">
        <v>147</v>
      </c>
    </row>
    <row r="288" spans="2:2" ht="15" hidden="1">
      <c r="B288" s="38" t="s">
        <v>146</v>
      </c>
    </row>
    <row r="289" spans="2:2" ht="15" hidden="1">
      <c r="B289" s="38" t="s">
        <v>145</v>
      </c>
    </row>
    <row r="290" spans="2:2" ht="15" hidden="1">
      <c r="B290" s="38" t="s">
        <v>144</v>
      </c>
    </row>
    <row r="291" spans="2:2" ht="15" hidden="1">
      <c r="B291" s="38" t="s">
        <v>143</v>
      </c>
    </row>
    <row r="292" spans="2:2" ht="15" hidden="1">
      <c r="B292" s="38" t="s">
        <v>142</v>
      </c>
    </row>
    <row r="293" spans="2:2" ht="15" hidden="1">
      <c r="B293" s="38" t="s">
        <v>141</v>
      </c>
    </row>
    <row r="294" spans="2:2" ht="15" hidden="1">
      <c r="B294" s="38" t="s">
        <v>140</v>
      </c>
    </row>
    <row r="295" spans="2:2" ht="15" hidden="1">
      <c r="B295" s="38" t="s">
        <v>139</v>
      </c>
    </row>
    <row r="296" spans="2:2" ht="15" hidden="1">
      <c r="B296" s="38" t="s">
        <v>138</v>
      </c>
    </row>
    <row r="297" spans="2:2" ht="15" hidden="1">
      <c r="B297" s="38" t="s">
        <v>137</v>
      </c>
    </row>
    <row r="298" spans="2:2" ht="15" hidden="1">
      <c r="B298" s="38" t="s">
        <v>136</v>
      </c>
    </row>
    <row r="299" spans="2:2" ht="15" hidden="1">
      <c r="B299" s="38" t="s">
        <v>135</v>
      </c>
    </row>
    <row r="300" spans="2:2" ht="15" hidden="1">
      <c r="B300" s="38" t="s">
        <v>134</v>
      </c>
    </row>
    <row r="301" spans="2:2" ht="15" hidden="1">
      <c r="B301" s="38" t="s">
        <v>133</v>
      </c>
    </row>
    <row r="302" spans="2:2" ht="15" hidden="1">
      <c r="B302" s="38" t="s">
        <v>132</v>
      </c>
    </row>
    <row r="303" spans="2:2" ht="15" hidden="1">
      <c r="B303" s="38" t="s">
        <v>131</v>
      </c>
    </row>
    <row r="304" spans="2:2" ht="15" hidden="1">
      <c r="B304" s="38" t="s">
        <v>130</v>
      </c>
    </row>
    <row r="305" spans="2:2" ht="15" hidden="1">
      <c r="B305" s="38" t="s">
        <v>129</v>
      </c>
    </row>
    <row r="306" spans="2:2" ht="15" hidden="1">
      <c r="B306" s="38" t="s">
        <v>128</v>
      </c>
    </row>
    <row r="307" spans="2:2" ht="15" hidden="1">
      <c r="B307" s="38" t="s">
        <v>127</v>
      </c>
    </row>
    <row r="308" spans="2:2" ht="15" hidden="1">
      <c r="B308" s="38" t="s">
        <v>126</v>
      </c>
    </row>
    <row r="309" spans="2:2" ht="15" hidden="1">
      <c r="B309" s="38" t="s">
        <v>125</v>
      </c>
    </row>
    <row r="310" spans="2:2" ht="15" hidden="1">
      <c r="B310" s="38" t="s">
        <v>124</v>
      </c>
    </row>
    <row r="311" spans="2:2" ht="15" hidden="1">
      <c r="B311" s="38" t="s">
        <v>123</v>
      </c>
    </row>
    <row r="312" spans="2:2" ht="15" hidden="1">
      <c r="B312" s="38" t="s">
        <v>122</v>
      </c>
    </row>
    <row r="313" spans="2:2" ht="15" hidden="1">
      <c r="B313" s="38" t="s">
        <v>121</v>
      </c>
    </row>
    <row r="314" spans="2:2" ht="15" hidden="1">
      <c r="B314" s="38" t="s">
        <v>120</v>
      </c>
    </row>
    <row r="315" spans="2:2" ht="15" hidden="1">
      <c r="B315" s="38" t="s">
        <v>119</v>
      </c>
    </row>
    <row r="316" spans="2:2" ht="15" hidden="1">
      <c r="B316" s="38" t="s">
        <v>118</v>
      </c>
    </row>
    <row r="317" spans="2:2" ht="15" hidden="1">
      <c r="B317" s="38" t="s">
        <v>117</v>
      </c>
    </row>
    <row r="318" spans="2:2" ht="15" hidden="1">
      <c r="B318" s="38" t="s">
        <v>116</v>
      </c>
    </row>
    <row r="319" spans="2:2" ht="15" hidden="1">
      <c r="B319" s="38" t="s">
        <v>115</v>
      </c>
    </row>
    <row r="320" spans="2:2" ht="15" hidden="1">
      <c r="B320" s="38" t="s">
        <v>114</v>
      </c>
    </row>
    <row r="321" spans="2:2" ht="15" hidden="1">
      <c r="B321" s="38" t="s">
        <v>113</v>
      </c>
    </row>
    <row r="322" spans="2:2" ht="15" hidden="1">
      <c r="B322" s="38" t="s">
        <v>112</v>
      </c>
    </row>
    <row r="323" spans="2:2" ht="15" hidden="1">
      <c r="B323" s="38" t="s">
        <v>111</v>
      </c>
    </row>
    <row r="324" spans="2:2" ht="15" hidden="1">
      <c r="B324" s="38" t="s">
        <v>110</v>
      </c>
    </row>
    <row r="325" spans="2:2" ht="15" hidden="1">
      <c r="B325" s="38" t="s">
        <v>109</v>
      </c>
    </row>
    <row r="326" spans="2:2" ht="15" hidden="1">
      <c r="B326" s="38" t="s">
        <v>108</v>
      </c>
    </row>
    <row r="327" spans="2:2" ht="15" hidden="1">
      <c r="B327" s="38" t="s">
        <v>107</v>
      </c>
    </row>
    <row r="328" spans="2:2" ht="15" hidden="1">
      <c r="B328" s="38" t="s">
        <v>106</v>
      </c>
    </row>
    <row r="329" spans="2:2" ht="15" hidden="1">
      <c r="B329" s="38" t="s">
        <v>105</v>
      </c>
    </row>
    <row r="330" spans="2:2" ht="15" hidden="1">
      <c r="B330" s="38" t="s">
        <v>104</v>
      </c>
    </row>
    <row r="331" spans="2:2" ht="15" hidden="1">
      <c r="B331" s="38" t="s">
        <v>103</v>
      </c>
    </row>
    <row r="332" spans="2:2" ht="15" hidden="1">
      <c r="B332" s="38" t="s">
        <v>102</v>
      </c>
    </row>
    <row r="333" spans="2:2" ht="15" hidden="1">
      <c r="B333" s="38" t="s">
        <v>101</v>
      </c>
    </row>
    <row r="334" spans="2:2" ht="15" hidden="1">
      <c r="B334" s="38" t="s">
        <v>100</v>
      </c>
    </row>
    <row r="335" spans="2:2" ht="15" hidden="1">
      <c r="B335" s="38" t="s">
        <v>99</v>
      </c>
    </row>
    <row r="336" spans="2:2" ht="15" hidden="1">
      <c r="B336" s="38" t="s">
        <v>98</v>
      </c>
    </row>
    <row r="337" spans="2:2" ht="15" hidden="1">
      <c r="B337" s="38" t="s">
        <v>97</v>
      </c>
    </row>
    <row r="338" spans="2:2" ht="15" hidden="1">
      <c r="B338" s="38" t="s">
        <v>96</v>
      </c>
    </row>
    <row r="339" spans="2:2" ht="15" hidden="1">
      <c r="B339" s="38" t="s">
        <v>95</v>
      </c>
    </row>
  </sheetData>
  <sheetProtection algorithmName="SHA-512" hashValue="pgdlFXtxmu0HLcksN+tP5atm9vL7NB4AAZXpIMkfmI0XQqEA0fJkSjQ7x2wIbUseW6u51/GP7Q0H1w5T0dHMCw==" saltValue="Ylh6rUjRSsBW+C8IalbhaQ==" spinCount="100000" sheet="1" objects="1" scenarios="1"/>
  <mergeCells count="213">
    <mergeCell ref="G5:H5"/>
    <mergeCell ref="B6:I6"/>
    <mergeCell ref="A7:A8"/>
    <mergeCell ref="B7:C8"/>
    <mergeCell ref="B9:D9"/>
    <mergeCell ref="B10:D10"/>
    <mergeCell ref="A1:B1"/>
    <mergeCell ref="G1:I1"/>
    <mergeCell ref="A2:F3"/>
    <mergeCell ref="H2:I2"/>
    <mergeCell ref="G3:I3"/>
    <mergeCell ref="A4:A5"/>
    <mergeCell ref="B4:D5"/>
    <mergeCell ref="E4:E5"/>
    <mergeCell ref="G4:H4"/>
    <mergeCell ref="I4:I5"/>
    <mergeCell ref="B17:D17"/>
    <mergeCell ref="B18:I18"/>
    <mergeCell ref="B19:D19"/>
    <mergeCell ref="B20:D20"/>
    <mergeCell ref="B21:D21"/>
    <mergeCell ref="B22:D22"/>
    <mergeCell ref="B11:D11"/>
    <mergeCell ref="B12:D12"/>
    <mergeCell ref="B13:I13"/>
    <mergeCell ref="B14:D14"/>
    <mergeCell ref="B15:D15"/>
    <mergeCell ref="B16:D16"/>
    <mergeCell ref="C28:D28"/>
    <mergeCell ref="A29:H29"/>
    <mergeCell ref="A30:I30"/>
    <mergeCell ref="B32:D32"/>
    <mergeCell ref="E32:I32"/>
    <mergeCell ref="B33:D33"/>
    <mergeCell ref="E33:I33"/>
    <mergeCell ref="B23:I23"/>
    <mergeCell ref="A24:A25"/>
    <mergeCell ref="B24:B25"/>
    <mergeCell ref="C24:D24"/>
    <mergeCell ref="C25:D25"/>
    <mergeCell ref="A26:A27"/>
    <mergeCell ref="B26:B27"/>
    <mergeCell ref="C26:D26"/>
    <mergeCell ref="C27:D27"/>
    <mergeCell ref="B37:D37"/>
    <mergeCell ref="E37:I37"/>
    <mergeCell ref="A38:D38"/>
    <mergeCell ref="E38:I38"/>
    <mergeCell ref="A39:I39"/>
    <mergeCell ref="C40:D40"/>
    <mergeCell ref="E40:I40"/>
    <mergeCell ref="B34:D34"/>
    <mergeCell ref="E34:I34"/>
    <mergeCell ref="B35:D35"/>
    <mergeCell ref="E35:I35"/>
    <mergeCell ref="B36:D36"/>
    <mergeCell ref="E36:I36"/>
    <mergeCell ref="G50:H50"/>
    <mergeCell ref="B51:I51"/>
    <mergeCell ref="A52:A53"/>
    <mergeCell ref="B52:C53"/>
    <mergeCell ref="B54:D54"/>
    <mergeCell ref="B55:D55"/>
    <mergeCell ref="A46:B46"/>
    <mergeCell ref="G46:I46"/>
    <mergeCell ref="A47:F48"/>
    <mergeCell ref="H47:I47"/>
    <mergeCell ref="G48:I48"/>
    <mergeCell ref="A49:A50"/>
    <mergeCell ref="B49:D50"/>
    <mergeCell ref="E49:E50"/>
    <mergeCell ref="G49:H49"/>
    <mergeCell ref="I49:I50"/>
    <mergeCell ref="B62:D62"/>
    <mergeCell ref="B63:I63"/>
    <mergeCell ref="B64:D64"/>
    <mergeCell ref="B65:D65"/>
    <mergeCell ref="B66:D66"/>
    <mergeCell ref="B67:D67"/>
    <mergeCell ref="B56:D56"/>
    <mergeCell ref="B57:D57"/>
    <mergeCell ref="B58:I58"/>
    <mergeCell ref="B59:D59"/>
    <mergeCell ref="B60:D60"/>
    <mergeCell ref="B61:D61"/>
    <mergeCell ref="C73:D73"/>
    <mergeCell ref="A74:H74"/>
    <mergeCell ref="A75:I78"/>
    <mergeCell ref="A79:B79"/>
    <mergeCell ref="G79:I79"/>
    <mergeCell ref="A80:F81"/>
    <mergeCell ref="H80:I80"/>
    <mergeCell ref="G81:I81"/>
    <mergeCell ref="B68:I68"/>
    <mergeCell ref="A69:A70"/>
    <mergeCell ref="B69:B70"/>
    <mergeCell ref="C69:D69"/>
    <mergeCell ref="C70:D70"/>
    <mergeCell ref="A71:A72"/>
    <mergeCell ref="B71:B72"/>
    <mergeCell ref="C71:D71"/>
    <mergeCell ref="C72:D72"/>
    <mergeCell ref="B84:I84"/>
    <mergeCell ref="A85:A86"/>
    <mergeCell ref="B85:C86"/>
    <mergeCell ref="B87:D87"/>
    <mergeCell ref="B88:D88"/>
    <mergeCell ref="B89:D89"/>
    <mergeCell ref="A82:A83"/>
    <mergeCell ref="B82:D83"/>
    <mergeCell ref="E82:E83"/>
    <mergeCell ref="G82:H82"/>
    <mergeCell ref="I82:I83"/>
    <mergeCell ref="G83:H83"/>
    <mergeCell ref="B96:I96"/>
    <mergeCell ref="B97:D97"/>
    <mergeCell ref="B98:D98"/>
    <mergeCell ref="B99:D99"/>
    <mergeCell ref="B100:D100"/>
    <mergeCell ref="B101:I101"/>
    <mergeCell ref="B90:D90"/>
    <mergeCell ref="B91:I91"/>
    <mergeCell ref="B92:D92"/>
    <mergeCell ref="B93:D93"/>
    <mergeCell ref="B94:D94"/>
    <mergeCell ref="B95:D95"/>
    <mergeCell ref="C106:D106"/>
    <mergeCell ref="A107:H107"/>
    <mergeCell ref="A108:I108"/>
    <mergeCell ref="A111:F112"/>
    <mergeCell ref="H111:I111"/>
    <mergeCell ref="G112:I112"/>
    <mergeCell ref="A102:A103"/>
    <mergeCell ref="B102:B103"/>
    <mergeCell ref="C102:D102"/>
    <mergeCell ref="C103:D103"/>
    <mergeCell ref="A104:A105"/>
    <mergeCell ref="B104:B105"/>
    <mergeCell ref="C104:D104"/>
    <mergeCell ref="C105:D105"/>
    <mergeCell ref="B115:I115"/>
    <mergeCell ref="A116:A117"/>
    <mergeCell ref="B116:C117"/>
    <mergeCell ref="B118:D118"/>
    <mergeCell ref="B119:D119"/>
    <mergeCell ref="B120:D120"/>
    <mergeCell ref="A113:A114"/>
    <mergeCell ref="B113:D114"/>
    <mergeCell ref="E113:E114"/>
    <mergeCell ref="G113:H113"/>
    <mergeCell ref="I113:I114"/>
    <mergeCell ref="G114:H114"/>
    <mergeCell ref="B127:I127"/>
    <mergeCell ref="B128:D128"/>
    <mergeCell ref="B129:D129"/>
    <mergeCell ref="B130:D130"/>
    <mergeCell ref="B131:D131"/>
    <mergeCell ref="B132:I132"/>
    <mergeCell ref="B121:D121"/>
    <mergeCell ref="B122:I122"/>
    <mergeCell ref="B123:D123"/>
    <mergeCell ref="B124:D124"/>
    <mergeCell ref="B125:D125"/>
    <mergeCell ref="B126:D126"/>
    <mergeCell ref="C137:D137"/>
    <mergeCell ref="A138:H138"/>
    <mergeCell ref="A139:I139"/>
    <mergeCell ref="A142:F143"/>
    <mergeCell ref="H142:I142"/>
    <mergeCell ref="G143:I143"/>
    <mergeCell ref="A133:A134"/>
    <mergeCell ref="B133:B134"/>
    <mergeCell ref="C133:D133"/>
    <mergeCell ref="C134:D134"/>
    <mergeCell ref="A135:A136"/>
    <mergeCell ref="B135:B136"/>
    <mergeCell ref="C135:D135"/>
    <mergeCell ref="C136:D136"/>
    <mergeCell ref="B146:I146"/>
    <mergeCell ref="A147:A148"/>
    <mergeCell ref="B147:C148"/>
    <mergeCell ref="B149:D149"/>
    <mergeCell ref="B150:D150"/>
    <mergeCell ref="B151:D151"/>
    <mergeCell ref="A144:A145"/>
    <mergeCell ref="B144:D145"/>
    <mergeCell ref="E144:E145"/>
    <mergeCell ref="G144:H144"/>
    <mergeCell ref="I144:I145"/>
    <mergeCell ref="G145:H145"/>
    <mergeCell ref="B158:I158"/>
    <mergeCell ref="B159:D159"/>
    <mergeCell ref="B160:D160"/>
    <mergeCell ref="B161:D161"/>
    <mergeCell ref="B162:D162"/>
    <mergeCell ref="B163:I163"/>
    <mergeCell ref="B152:D152"/>
    <mergeCell ref="B153:I153"/>
    <mergeCell ref="B154:D154"/>
    <mergeCell ref="B155:D155"/>
    <mergeCell ref="B156:D156"/>
    <mergeCell ref="B157:D157"/>
    <mergeCell ref="C168:D168"/>
    <mergeCell ref="A169:H169"/>
    <mergeCell ref="A170:I170"/>
    <mergeCell ref="A164:A165"/>
    <mergeCell ref="B164:B165"/>
    <mergeCell ref="C164:D164"/>
    <mergeCell ref="C165:D165"/>
    <mergeCell ref="A166:A167"/>
    <mergeCell ref="B166:B167"/>
    <mergeCell ref="C166:D166"/>
    <mergeCell ref="C167:D167"/>
  </mergeCells>
  <dataValidations count="3">
    <dataValidation type="decimal" operator="greaterThanOrEqual" allowBlank="1" showErrorMessage="1" sqref="F1:F339 JB1:JB339 SX1:SX339 ACT1:ACT339 AMP1:AMP339 AWL1:AWL339 BGH1:BGH339 BQD1:BQD339 BZZ1:BZZ339 CJV1:CJV339 CTR1:CTR339 DDN1:DDN339 DNJ1:DNJ339 DXF1:DXF339 EHB1:EHB339 EQX1:EQX339 FAT1:FAT339 FKP1:FKP339 FUL1:FUL339 GEH1:GEH339 GOD1:GOD339 GXZ1:GXZ339 HHV1:HHV339 HRR1:HRR339 IBN1:IBN339 ILJ1:ILJ339 IVF1:IVF339 JFB1:JFB339 JOX1:JOX339 JYT1:JYT339 KIP1:KIP339 KSL1:KSL339 LCH1:LCH339 LMD1:LMD339 LVZ1:LVZ339 MFV1:MFV339 MPR1:MPR339 MZN1:MZN339 NJJ1:NJJ339 NTF1:NTF339 ODB1:ODB339 OMX1:OMX339 OWT1:OWT339 PGP1:PGP339 PQL1:PQL339 QAH1:QAH339 QKD1:QKD339 QTZ1:QTZ339 RDV1:RDV339 RNR1:RNR339 RXN1:RXN339 SHJ1:SHJ339 SRF1:SRF339 TBB1:TBB339 TKX1:TKX339 TUT1:TUT339 UEP1:UEP339 UOL1:UOL339 UYH1:UYH339 VID1:VID339 VRZ1:VRZ339 WBV1:WBV339 WLR1:WLR339 WVN1:WVN339 F65537:F65875 JB65537:JB65875 SX65537:SX65875 ACT65537:ACT65875 AMP65537:AMP65875 AWL65537:AWL65875 BGH65537:BGH65875 BQD65537:BQD65875 BZZ65537:BZZ65875 CJV65537:CJV65875 CTR65537:CTR65875 DDN65537:DDN65875 DNJ65537:DNJ65875 DXF65537:DXF65875 EHB65537:EHB65875 EQX65537:EQX65875 FAT65537:FAT65875 FKP65537:FKP65875 FUL65537:FUL65875 GEH65537:GEH65875 GOD65537:GOD65875 GXZ65537:GXZ65875 HHV65537:HHV65875 HRR65537:HRR65875 IBN65537:IBN65875 ILJ65537:ILJ65875 IVF65537:IVF65875 JFB65537:JFB65875 JOX65537:JOX65875 JYT65537:JYT65875 KIP65537:KIP65875 KSL65537:KSL65875 LCH65537:LCH65875 LMD65537:LMD65875 LVZ65537:LVZ65875 MFV65537:MFV65875 MPR65537:MPR65875 MZN65537:MZN65875 NJJ65537:NJJ65875 NTF65537:NTF65875 ODB65537:ODB65875 OMX65537:OMX65875 OWT65537:OWT65875 PGP65537:PGP65875 PQL65537:PQL65875 QAH65537:QAH65875 QKD65537:QKD65875 QTZ65537:QTZ65875 RDV65537:RDV65875 RNR65537:RNR65875 RXN65537:RXN65875 SHJ65537:SHJ65875 SRF65537:SRF65875 TBB65537:TBB65875 TKX65537:TKX65875 TUT65537:TUT65875 UEP65537:UEP65875 UOL65537:UOL65875 UYH65537:UYH65875 VID65537:VID65875 VRZ65537:VRZ65875 WBV65537:WBV65875 WLR65537:WLR65875 WVN65537:WVN65875 F131073:F131411 JB131073:JB131411 SX131073:SX131411 ACT131073:ACT131411 AMP131073:AMP131411 AWL131073:AWL131411 BGH131073:BGH131411 BQD131073:BQD131411 BZZ131073:BZZ131411 CJV131073:CJV131411 CTR131073:CTR131411 DDN131073:DDN131411 DNJ131073:DNJ131411 DXF131073:DXF131411 EHB131073:EHB131411 EQX131073:EQX131411 FAT131073:FAT131411 FKP131073:FKP131411 FUL131073:FUL131411 GEH131073:GEH131411 GOD131073:GOD131411 GXZ131073:GXZ131411 HHV131073:HHV131411 HRR131073:HRR131411 IBN131073:IBN131411 ILJ131073:ILJ131411 IVF131073:IVF131411 JFB131073:JFB131411 JOX131073:JOX131411 JYT131073:JYT131411 KIP131073:KIP131411 KSL131073:KSL131411 LCH131073:LCH131411 LMD131073:LMD131411 LVZ131073:LVZ131411 MFV131073:MFV131411 MPR131073:MPR131411 MZN131073:MZN131411 NJJ131073:NJJ131411 NTF131073:NTF131411 ODB131073:ODB131411 OMX131073:OMX131411 OWT131073:OWT131411 PGP131073:PGP131411 PQL131073:PQL131411 QAH131073:QAH131411 QKD131073:QKD131411 QTZ131073:QTZ131411 RDV131073:RDV131411 RNR131073:RNR131411 RXN131073:RXN131411 SHJ131073:SHJ131411 SRF131073:SRF131411 TBB131073:TBB131411 TKX131073:TKX131411 TUT131073:TUT131411 UEP131073:UEP131411 UOL131073:UOL131411 UYH131073:UYH131411 VID131073:VID131411 VRZ131073:VRZ131411 WBV131073:WBV131411 WLR131073:WLR131411 WVN131073:WVN131411 F196609:F196947 JB196609:JB196947 SX196609:SX196947 ACT196609:ACT196947 AMP196609:AMP196947 AWL196609:AWL196947 BGH196609:BGH196947 BQD196609:BQD196947 BZZ196609:BZZ196947 CJV196609:CJV196947 CTR196609:CTR196947 DDN196609:DDN196947 DNJ196609:DNJ196947 DXF196609:DXF196947 EHB196609:EHB196947 EQX196609:EQX196947 FAT196609:FAT196947 FKP196609:FKP196947 FUL196609:FUL196947 GEH196609:GEH196947 GOD196609:GOD196947 GXZ196609:GXZ196947 HHV196609:HHV196947 HRR196609:HRR196947 IBN196609:IBN196947 ILJ196609:ILJ196947 IVF196609:IVF196947 JFB196609:JFB196947 JOX196609:JOX196947 JYT196609:JYT196947 KIP196609:KIP196947 KSL196609:KSL196947 LCH196609:LCH196947 LMD196609:LMD196947 LVZ196609:LVZ196947 MFV196609:MFV196947 MPR196609:MPR196947 MZN196609:MZN196947 NJJ196609:NJJ196947 NTF196609:NTF196947 ODB196609:ODB196947 OMX196609:OMX196947 OWT196609:OWT196947 PGP196609:PGP196947 PQL196609:PQL196947 QAH196609:QAH196947 QKD196609:QKD196947 QTZ196609:QTZ196947 RDV196609:RDV196947 RNR196609:RNR196947 RXN196609:RXN196947 SHJ196609:SHJ196947 SRF196609:SRF196947 TBB196609:TBB196947 TKX196609:TKX196947 TUT196609:TUT196947 UEP196609:UEP196947 UOL196609:UOL196947 UYH196609:UYH196947 VID196609:VID196947 VRZ196609:VRZ196947 WBV196609:WBV196947 WLR196609:WLR196947 WVN196609:WVN196947 F262145:F262483 JB262145:JB262483 SX262145:SX262483 ACT262145:ACT262483 AMP262145:AMP262483 AWL262145:AWL262483 BGH262145:BGH262483 BQD262145:BQD262483 BZZ262145:BZZ262483 CJV262145:CJV262483 CTR262145:CTR262483 DDN262145:DDN262483 DNJ262145:DNJ262483 DXF262145:DXF262483 EHB262145:EHB262483 EQX262145:EQX262483 FAT262145:FAT262483 FKP262145:FKP262483 FUL262145:FUL262483 GEH262145:GEH262483 GOD262145:GOD262483 GXZ262145:GXZ262483 HHV262145:HHV262483 HRR262145:HRR262483 IBN262145:IBN262483 ILJ262145:ILJ262483 IVF262145:IVF262483 JFB262145:JFB262483 JOX262145:JOX262483 JYT262145:JYT262483 KIP262145:KIP262483 KSL262145:KSL262483 LCH262145:LCH262483 LMD262145:LMD262483 LVZ262145:LVZ262483 MFV262145:MFV262483 MPR262145:MPR262483 MZN262145:MZN262483 NJJ262145:NJJ262483 NTF262145:NTF262483 ODB262145:ODB262483 OMX262145:OMX262483 OWT262145:OWT262483 PGP262145:PGP262483 PQL262145:PQL262483 QAH262145:QAH262483 QKD262145:QKD262483 QTZ262145:QTZ262483 RDV262145:RDV262483 RNR262145:RNR262483 RXN262145:RXN262483 SHJ262145:SHJ262483 SRF262145:SRF262483 TBB262145:TBB262483 TKX262145:TKX262483 TUT262145:TUT262483 UEP262145:UEP262483 UOL262145:UOL262483 UYH262145:UYH262483 VID262145:VID262483 VRZ262145:VRZ262483 WBV262145:WBV262483 WLR262145:WLR262483 WVN262145:WVN262483 F327681:F328019 JB327681:JB328019 SX327681:SX328019 ACT327681:ACT328019 AMP327681:AMP328019 AWL327681:AWL328019 BGH327681:BGH328019 BQD327681:BQD328019 BZZ327681:BZZ328019 CJV327681:CJV328019 CTR327681:CTR328019 DDN327681:DDN328019 DNJ327681:DNJ328019 DXF327681:DXF328019 EHB327681:EHB328019 EQX327681:EQX328019 FAT327681:FAT328019 FKP327681:FKP328019 FUL327681:FUL328019 GEH327681:GEH328019 GOD327681:GOD328019 GXZ327681:GXZ328019 HHV327681:HHV328019 HRR327681:HRR328019 IBN327681:IBN328019 ILJ327681:ILJ328019 IVF327681:IVF328019 JFB327681:JFB328019 JOX327681:JOX328019 JYT327681:JYT328019 KIP327681:KIP328019 KSL327681:KSL328019 LCH327681:LCH328019 LMD327681:LMD328019 LVZ327681:LVZ328019 MFV327681:MFV328019 MPR327681:MPR328019 MZN327681:MZN328019 NJJ327681:NJJ328019 NTF327681:NTF328019 ODB327681:ODB328019 OMX327681:OMX328019 OWT327681:OWT328019 PGP327681:PGP328019 PQL327681:PQL328019 QAH327681:QAH328019 QKD327681:QKD328019 QTZ327681:QTZ328019 RDV327681:RDV328019 RNR327681:RNR328019 RXN327681:RXN328019 SHJ327681:SHJ328019 SRF327681:SRF328019 TBB327681:TBB328019 TKX327681:TKX328019 TUT327681:TUT328019 UEP327681:UEP328019 UOL327681:UOL328019 UYH327681:UYH328019 VID327681:VID328019 VRZ327681:VRZ328019 WBV327681:WBV328019 WLR327681:WLR328019 WVN327681:WVN328019 F393217:F393555 JB393217:JB393555 SX393217:SX393555 ACT393217:ACT393555 AMP393217:AMP393555 AWL393217:AWL393555 BGH393217:BGH393555 BQD393217:BQD393555 BZZ393217:BZZ393555 CJV393217:CJV393555 CTR393217:CTR393555 DDN393217:DDN393555 DNJ393217:DNJ393555 DXF393217:DXF393555 EHB393217:EHB393555 EQX393217:EQX393555 FAT393217:FAT393555 FKP393217:FKP393555 FUL393217:FUL393555 GEH393217:GEH393555 GOD393217:GOD393555 GXZ393217:GXZ393555 HHV393217:HHV393555 HRR393217:HRR393555 IBN393217:IBN393555 ILJ393217:ILJ393555 IVF393217:IVF393555 JFB393217:JFB393555 JOX393217:JOX393555 JYT393217:JYT393555 KIP393217:KIP393555 KSL393217:KSL393555 LCH393217:LCH393555 LMD393217:LMD393555 LVZ393217:LVZ393555 MFV393217:MFV393555 MPR393217:MPR393555 MZN393217:MZN393555 NJJ393217:NJJ393555 NTF393217:NTF393555 ODB393217:ODB393555 OMX393217:OMX393555 OWT393217:OWT393555 PGP393217:PGP393555 PQL393217:PQL393555 QAH393217:QAH393555 QKD393217:QKD393555 QTZ393217:QTZ393555 RDV393217:RDV393555 RNR393217:RNR393555 RXN393217:RXN393555 SHJ393217:SHJ393555 SRF393217:SRF393555 TBB393217:TBB393555 TKX393217:TKX393555 TUT393217:TUT393555 UEP393217:UEP393555 UOL393217:UOL393555 UYH393217:UYH393555 VID393217:VID393555 VRZ393217:VRZ393555 WBV393217:WBV393555 WLR393217:WLR393555 WVN393217:WVN393555 F458753:F459091 JB458753:JB459091 SX458753:SX459091 ACT458753:ACT459091 AMP458753:AMP459091 AWL458753:AWL459091 BGH458753:BGH459091 BQD458753:BQD459091 BZZ458753:BZZ459091 CJV458753:CJV459091 CTR458753:CTR459091 DDN458753:DDN459091 DNJ458753:DNJ459091 DXF458753:DXF459091 EHB458753:EHB459091 EQX458753:EQX459091 FAT458753:FAT459091 FKP458753:FKP459091 FUL458753:FUL459091 GEH458753:GEH459091 GOD458753:GOD459091 GXZ458753:GXZ459091 HHV458753:HHV459091 HRR458753:HRR459091 IBN458753:IBN459091 ILJ458753:ILJ459091 IVF458753:IVF459091 JFB458753:JFB459091 JOX458753:JOX459091 JYT458753:JYT459091 KIP458753:KIP459091 KSL458753:KSL459091 LCH458753:LCH459091 LMD458753:LMD459091 LVZ458753:LVZ459091 MFV458753:MFV459091 MPR458753:MPR459091 MZN458753:MZN459091 NJJ458753:NJJ459091 NTF458753:NTF459091 ODB458753:ODB459091 OMX458753:OMX459091 OWT458753:OWT459091 PGP458753:PGP459091 PQL458753:PQL459091 QAH458753:QAH459091 QKD458753:QKD459091 QTZ458753:QTZ459091 RDV458753:RDV459091 RNR458753:RNR459091 RXN458753:RXN459091 SHJ458753:SHJ459091 SRF458753:SRF459091 TBB458753:TBB459091 TKX458753:TKX459091 TUT458753:TUT459091 UEP458753:UEP459091 UOL458753:UOL459091 UYH458753:UYH459091 VID458753:VID459091 VRZ458753:VRZ459091 WBV458753:WBV459091 WLR458753:WLR459091 WVN458753:WVN459091 F524289:F524627 JB524289:JB524627 SX524289:SX524627 ACT524289:ACT524627 AMP524289:AMP524627 AWL524289:AWL524627 BGH524289:BGH524627 BQD524289:BQD524627 BZZ524289:BZZ524627 CJV524289:CJV524627 CTR524289:CTR524627 DDN524289:DDN524627 DNJ524289:DNJ524627 DXF524289:DXF524627 EHB524289:EHB524627 EQX524289:EQX524627 FAT524289:FAT524627 FKP524289:FKP524627 FUL524289:FUL524627 GEH524289:GEH524627 GOD524289:GOD524627 GXZ524289:GXZ524627 HHV524289:HHV524627 HRR524289:HRR524627 IBN524289:IBN524627 ILJ524289:ILJ524627 IVF524289:IVF524627 JFB524289:JFB524627 JOX524289:JOX524627 JYT524289:JYT524627 KIP524289:KIP524627 KSL524289:KSL524627 LCH524289:LCH524627 LMD524289:LMD524627 LVZ524289:LVZ524627 MFV524289:MFV524627 MPR524289:MPR524627 MZN524289:MZN524627 NJJ524289:NJJ524627 NTF524289:NTF524627 ODB524289:ODB524627 OMX524289:OMX524627 OWT524289:OWT524627 PGP524289:PGP524627 PQL524289:PQL524627 QAH524289:QAH524627 QKD524289:QKD524627 QTZ524289:QTZ524627 RDV524289:RDV524627 RNR524289:RNR524627 RXN524289:RXN524627 SHJ524289:SHJ524627 SRF524289:SRF524627 TBB524289:TBB524627 TKX524289:TKX524627 TUT524289:TUT524627 UEP524289:UEP524627 UOL524289:UOL524627 UYH524289:UYH524627 VID524289:VID524627 VRZ524289:VRZ524627 WBV524289:WBV524627 WLR524289:WLR524627 WVN524289:WVN524627 F589825:F590163 JB589825:JB590163 SX589825:SX590163 ACT589825:ACT590163 AMP589825:AMP590163 AWL589825:AWL590163 BGH589825:BGH590163 BQD589825:BQD590163 BZZ589825:BZZ590163 CJV589825:CJV590163 CTR589825:CTR590163 DDN589825:DDN590163 DNJ589825:DNJ590163 DXF589825:DXF590163 EHB589825:EHB590163 EQX589825:EQX590163 FAT589825:FAT590163 FKP589825:FKP590163 FUL589825:FUL590163 GEH589825:GEH590163 GOD589825:GOD590163 GXZ589825:GXZ590163 HHV589825:HHV590163 HRR589825:HRR590163 IBN589825:IBN590163 ILJ589825:ILJ590163 IVF589825:IVF590163 JFB589825:JFB590163 JOX589825:JOX590163 JYT589825:JYT590163 KIP589825:KIP590163 KSL589825:KSL590163 LCH589825:LCH590163 LMD589825:LMD590163 LVZ589825:LVZ590163 MFV589825:MFV590163 MPR589825:MPR590163 MZN589825:MZN590163 NJJ589825:NJJ590163 NTF589825:NTF590163 ODB589825:ODB590163 OMX589825:OMX590163 OWT589825:OWT590163 PGP589825:PGP590163 PQL589825:PQL590163 QAH589825:QAH590163 QKD589825:QKD590163 QTZ589825:QTZ590163 RDV589825:RDV590163 RNR589825:RNR590163 RXN589825:RXN590163 SHJ589825:SHJ590163 SRF589825:SRF590163 TBB589825:TBB590163 TKX589825:TKX590163 TUT589825:TUT590163 UEP589825:UEP590163 UOL589825:UOL590163 UYH589825:UYH590163 VID589825:VID590163 VRZ589825:VRZ590163 WBV589825:WBV590163 WLR589825:WLR590163 WVN589825:WVN590163 F655361:F655699 JB655361:JB655699 SX655361:SX655699 ACT655361:ACT655699 AMP655361:AMP655699 AWL655361:AWL655699 BGH655361:BGH655699 BQD655361:BQD655699 BZZ655361:BZZ655699 CJV655361:CJV655699 CTR655361:CTR655699 DDN655361:DDN655699 DNJ655361:DNJ655699 DXF655361:DXF655699 EHB655361:EHB655699 EQX655361:EQX655699 FAT655361:FAT655699 FKP655361:FKP655699 FUL655361:FUL655699 GEH655361:GEH655699 GOD655361:GOD655699 GXZ655361:GXZ655699 HHV655361:HHV655699 HRR655361:HRR655699 IBN655361:IBN655699 ILJ655361:ILJ655699 IVF655361:IVF655699 JFB655361:JFB655699 JOX655361:JOX655699 JYT655361:JYT655699 KIP655361:KIP655699 KSL655361:KSL655699 LCH655361:LCH655699 LMD655361:LMD655699 LVZ655361:LVZ655699 MFV655361:MFV655699 MPR655361:MPR655699 MZN655361:MZN655699 NJJ655361:NJJ655699 NTF655361:NTF655699 ODB655361:ODB655699 OMX655361:OMX655699 OWT655361:OWT655699 PGP655361:PGP655699 PQL655361:PQL655699 QAH655361:QAH655699 QKD655361:QKD655699 QTZ655361:QTZ655699 RDV655361:RDV655699 RNR655361:RNR655699 RXN655361:RXN655699 SHJ655361:SHJ655699 SRF655361:SRF655699 TBB655361:TBB655699 TKX655361:TKX655699 TUT655361:TUT655699 UEP655361:UEP655699 UOL655361:UOL655699 UYH655361:UYH655699 VID655361:VID655699 VRZ655361:VRZ655699 WBV655361:WBV655699 WLR655361:WLR655699 WVN655361:WVN655699 F720897:F721235 JB720897:JB721235 SX720897:SX721235 ACT720897:ACT721235 AMP720897:AMP721235 AWL720897:AWL721235 BGH720897:BGH721235 BQD720897:BQD721235 BZZ720897:BZZ721235 CJV720897:CJV721235 CTR720897:CTR721235 DDN720897:DDN721235 DNJ720897:DNJ721235 DXF720897:DXF721235 EHB720897:EHB721235 EQX720897:EQX721235 FAT720897:FAT721235 FKP720897:FKP721235 FUL720897:FUL721235 GEH720897:GEH721235 GOD720897:GOD721235 GXZ720897:GXZ721235 HHV720897:HHV721235 HRR720897:HRR721235 IBN720897:IBN721235 ILJ720897:ILJ721235 IVF720897:IVF721235 JFB720897:JFB721235 JOX720897:JOX721235 JYT720897:JYT721235 KIP720897:KIP721235 KSL720897:KSL721235 LCH720897:LCH721235 LMD720897:LMD721235 LVZ720897:LVZ721235 MFV720897:MFV721235 MPR720897:MPR721235 MZN720897:MZN721235 NJJ720897:NJJ721235 NTF720897:NTF721235 ODB720897:ODB721235 OMX720897:OMX721235 OWT720897:OWT721235 PGP720897:PGP721235 PQL720897:PQL721235 QAH720897:QAH721235 QKD720897:QKD721235 QTZ720897:QTZ721235 RDV720897:RDV721235 RNR720897:RNR721235 RXN720897:RXN721235 SHJ720897:SHJ721235 SRF720897:SRF721235 TBB720897:TBB721235 TKX720897:TKX721235 TUT720897:TUT721235 UEP720897:UEP721235 UOL720897:UOL721235 UYH720897:UYH721235 VID720897:VID721235 VRZ720897:VRZ721235 WBV720897:WBV721235 WLR720897:WLR721235 WVN720897:WVN721235 F786433:F786771 JB786433:JB786771 SX786433:SX786771 ACT786433:ACT786771 AMP786433:AMP786771 AWL786433:AWL786771 BGH786433:BGH786771 BQD786433:BQD786771 BZZ786433:BZZ786771 CJV786433:CJV786771 CTR786433:CTR786771 DDN786433:DDN786771 DNJ786433:DNJ786771 DXF786433:DXF786771 EHB786433:EHB786771 EQX786433:EQX786771 FAT786433:FAT786771 FKP786433:FKP786771 FUL786433:FUL786771 GEH786433:GEH786771 GOD786433:GOD786771 GXZ786433:GXZ786771 HHV786433:HHV786771 HRR786433:HRR786771 IBN786433:IBN786771 ILJ786433:ILJ786771 IVF786433:IVF786771 JFB786433:JFB786771 JOX786433:JOX786771 JYT786433:JYT786771 KIP786433:KIP786771 KSL786433:KSL786771 LCH786433:LCH786771 LMD786433:LMD786771 LVZ786433:LVZ786771 MFV786433:MFV786771 MPR786433:MPR786771 MZN786433:MZN786771 NJJ786433:NJJ786771 NTF786433:NTF786771 ODB786433:ODB786771 OMX786433:OMX786771 OWT786433:OWT786771 PGP786433:PGP786771 PQL786433:PQL786771 QAH786433:QAH786771 QKD786433:QKD786771 QTZ786433:QTZ786771 RDV786433:RDV786771 RNR786433:RNR786771 RXN786433:RXN786771 SHJ786433:SHJ786771 SRF786433:SRF786771 TBB786433:TBB786771 TKX786433:TKX786771 TUT786433:TUT786771 UEP786433:UEP786771 UOL786433:UOL786771 UYH786433:UYH786771 VID786433:VID786771 VRZ786433:VRZ786771 WBV786433:WBV786771 WLR786433:WLR786771 WVN786433:WVN786771 F851969:F852307 JB851969:JB852307 SX851969:SX852307 ACT851969:ACT852307 AMP851969:AMP852307 AWL851969:AWL852307 BGH851969:BGH852307 BQD851969:BQD852307 BZZ851969:BZZ852307 CJV851969:CJV852307 CTR851969:CTR852307 DDN851969:DDN852307 DNJ851969:DNJ852307 DXF851969:DXF852307 EHB851969:EHB852307 EQX851969:EQX852307 FAT851969:FAT852307 FKP851969:FKP852307 FUL851969:FUL852307 GEH851969:GEH852307 GOD851969:GOD852307 GXZ851969:GXZ852307 HHV851969:HHV852307 HRR851969:HRR852307 IBN851969:IBN852307 ILJ851969:ILJ852307 IVF851969:IVF852307 JFB851969:JFB852307 JOX851969:JOX852307 JYT851969:JYT852307 KIP851969:KIP852307 KSL851969:KSL852307 LCH851969:LCH852307 LMD851969:LMD852307 LVZ851969:LVZ852307 MFV851969:MFV852307 MPR851969:MPR852307 MZN851969:MZN852307 NJJ851969:NJJ852307 NTF851969:NTF852307 ODB851969:ODB852307 OMX851969:OMX852307 OWT851969:OWT852307 PGP851969:PGP852307 PQL851969:PQL852307 QAH851969:QAH852307 QKD851969:QKD852307 QTZ851969:QTZ852307 RDV851969:RDV852307 RNR851969:RNR852307 RXN851969:RXN852307 SHJ851969:SHJ852307 SRF851969:SRF852307 TBB851969:TBB852307 TKX851969:TKX852307 TUT851969:TUT852307 UEP851969:UEP852307 UOL851969:UOL852307 UYH851969:UYH852307 VID851969:VID852307 VRZ851969:VRZ852307 WBV851969:WBV852307 WLR851969:WLR852307 WVN851969:WVN852307 F917505:F917843 JB917505:JB917843 SX917505:SX917843 ACT917505:ACT917843 AMP917505:AMP917843 AWL917505:AWL917843 BGH917505:BGH917843 BQD917505:BQD917843 BZZ917505:BZZ917843 CJV917505:CJV917843 CTR917505:CTR917843 DDN917505:DDN917843 DNJ917505:DNJ917843 DXF917505:DXF917843 EHB917505:EHB917843 EQX917505:EQX917843 FAT917505:FAT917843 FKP917505:FKP917843 FUL917505:FUL917843 GEH917505:GEH917843 GOD917505:GOD917843 GXZ917505:GXZ917843 HHV917505:HHV917843 HRR917505:HRR917843 IBN917505:IBN917843 ILJ917505:ILJ917843 IVF917505:IVF917843 JFB917505:JFB917843 JOX917505:JOX917843 JYT917505:JYT917843 KIP917505:KIP917843 KSL917505:KSL917843 LCH917505:LCH917843 LMD917505:LMD917843 LVZ917505:LVZ917843 MFV917505:MFV917843 MPR917505:MPR917843 MZN917505:MZN917843 NJJ917505:NJJ917843 NTF917505:NTF917843 ODB917505:ODB917843 OMX917505:OMX917843 OWT917505:OWT917843 PGP917505:PGP917843 PQL917505:PQL917843 QAH917505:QAH917843 QKD917505:QKD917843 QTZ917505:QTZ917843 RDV917505:RDV917843 RNR917505:RNR917843 RXN917505:RXN917843 SHJ917505:SHJ917843 SRF917505:SRF917843 TBB917505:TBB917843 TKX917505:TKX917843 TUT917505:TUT917843 UEP917505:UEP917843 UOL917505:UOL917843 UYH917505:UYH917843 VID917505:VID917843 VRZ917505:VRZ917843 WBV917505:WBV917843 WLR917505:WLR917843 WVN917505:WVN917843 F983041:F983379 JB983041:JB983379 SX983041:SX983379 ACT983041:ACT983379 AMP983041:AMP983379 AWL983041:AWL983379 BGH983041:BGH983379 BQD983041:BQD983379 BZZ983041:BZZ983379 CJV983041:CJV983379 CTR983041:CTR983379 DDN983041:DDN983379 DNJ983041:DNJ983379 DXF983041:DXF983379 EHB983041:EHB983379 EQX983041:EQX983379 FAT983041:FAT983379 FKP983041:FKP983379 FUL983041:FUL983379 GEH983041:GEH983379 GOD983041:GOD983379 GXZ983041:GXZ983379 HHV983041:HHV983379 HRR983041:HRR983379 IBN983041:IBN983379 ILJ983041:ILJ983379 IVF983041:IVF983379 JFB983041:JFB983379 JOX983041:JOX983379 JYT983041:JYT983379 KIP983041:KIP983379 KSL983041:KSL983379 LCH983041:LCH983379 LMD983041:LMD983379 LVZ983041:LVZ983379 MFV983041:MFV983379 MPR983041:MPR983379 MZN983041:MZN983379 NJJ983041:NJJ983379 NTF983041:NTF983379 ODB983041:ODB983379 OMX983041:OMX983379 OWT983041:OWT983379 PGP983041:PGP983379 PQL983041:PQL983379 QAH983041:QAH983379 QKD983041:QKD983379 QTZ983041:QTZ983379 RDV983041:RDV983379 RNR983041:RNR983379 RXN983041:RXN983379 SHJ983041:SHJ983379 SRF983041:SRF983379 TBB983041:TBB983379 TKX983041:TKX983379 TUT983041:TUT983379 UEP983041:UEP983379 UOL983041:UOL983379 UYH983041:UYH983379 VID983041:VID983379 VRZ983041:VRZ983379 WBV983041:WBV983379 WLR983041:WLR983379 WVN983041:WVN983379" xr:uid="{DEC474A5-BB6A-4C53-AA17-BFB4B2F660B1}">
      <formula1>0</formula1>
      <formula2>0</formula2>
    </dataValidation>
    <dataValidation type="list" operator="equal" allowBlank="1" showErrorMessage="1" sqref="WVO983088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WLS98308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xr:uid="{DC2100AC-0F68-4967-B08C-CDDB2EBFC571}">
      <formula1>$B$173:$B$339</formula1>
      <formula2>0</formula2>
    </dataValidation>
    <dataValidation type="list" operator="equal" showErrorMessage="1" sqref="WVO983183 JC81 SY81 ACU81 AMQ81 AWM81 BGI81 BQE81 CAA81 CJW81 CTS81 DDO81 DNK81 DXG81 EHC81 EQY81 FAU81 FKQ81 FUM81 GEI81 GOE81 GYA81 HHW81 HRS81 IBO81 ILK81 IVG81 JFC81 JOY81 JYU81 KIQ81 KSM81 LCI81 LME81 LWA81 MFW81 MPS81 MZO81 NJK81 NTG81 ODC81 OMY81 OWU81 PGQ81 PQM81 QAI81 QKE81 QUA81 RDW81 RNS81 RXO81 SHK81 SRG81 TBC81 TKY81 TUU81 UEQ81 UOM81 UYI81 VIE81 VSA81 WBW81 WLS81 WVO81 G65617 JC65617 SY65617 ACU65617 AMQ65617 AWM65617 BGI65617 BQE65617 CAA65617 CJW65617 CTS65617 DDO65617 DNK65617 DXG65617 EHC65617 EQY65617 FAU65617 FKQ65617 FUM65617 GEI65617 GOE65617 GYA65617 HHW65617 HRS65617 IBO65617 ILK65617 IVG65617 JFC65617 JOY65617 JYU65617 KIQ65617 KSM65617 LCI65617 LME65617 LWA65617 MFW65617 MPS65617 MZO65617 NJK65617 NTG65617 ODC65617 OMY65617 OWU65617 PGQ65617 PQM65617 QAI65617 QKE65617 QUA65617 RDW65617 RNS65617 RXO65617 SHK65617 SRG65617 TBC65617 TKY65617 TUU65617 UEQ65617 UOM65617 UYI65617 VIE65617 VSA65617 WBW65617 WLS65617 WVO65617 G131153 JC131153 SY131153 ACU131153 AMQ131153 AWM131153 BGI131153 BQE131153 CAA131153 CJW131153 CTS131153 DDO131153 DNK131153 DXG131153 EHC131153 EQY131153 FAU131153 FKQ131153 FUM131153 GEI131153 GOE131153 GYA131153 HHW131153 HRS131153 IBO131153 ILK131153 IVG131153 JFC131153 JOY131153 JYU131153 KIQ131153 KSM131153 LCI131153 LME131153 LWA131153 MFW131153 MPS131153 MZO131153 NJK131153 NTG131153 ODC131153 OMY131153 OWU131153 PGQ131153 PQM131153 QAI131153 QKE131153 QUA131153 RDW131153 RNS131153 RXO131153 SHK131153 SRG131153 TBC131153 TKY131153 TUU131153 UEQ131153 UOM131153 UYI131153 VIE131153 VSA131153 WBW131153 WLS131153 WVO131153 G196689 JC196689 SY196689 ACU196689 AMQ196689 AWM196689 BGI196689 BQE196689 CAA196689 CJW196689 CTS196689 DDO196689 DNK196689 DXG196689 EHC196689 EQY196689 FAU196689 FKQ196689 FUM196689 GEI196689 GOE196689 GYA196689 HHW196689 HRS196689 IBO196689 ILK196689 IVG196689 JFC196689 JOY196689 JYU196689 KIQ196689 KSM196689 LCI196689 LME196689 LWA196689 MFW196689 MPS196689 MZO196689 NJK196689 NTG196689 ODC196689 OMY196689 OWU196689 PGQ196689 PQM196689 QAI196689 QKE196689 QUA196689 RDW196689 RNS196689 RXO196689 SHK196689 SRG196689 TBC196689 TKY196689 TUU196689 UEQ196689 UOM196689 UYI196689 VIE196689 VSA196689 WBW196689 WLS196689 WVO196689 G262225 JC262225 SY262225 ACU262225 AMQ262225 AWM262225 BGI262225 BQE262225 CAA262225 CJW262225 CTS262225 DDO262225 DNK262225 DXG262225 EHC262225 EQY262225 FAU262225 FKQ262225 FUM262225 GEI262225 GOE262225 GYA262225 HHW262225 HRS262225 IBO262225 ILK262225 IVG262225 JFC262225 JOY262225 JYU262225 KIQ262225 KSM262225 LCI262225 LME262225 LWA262225 MFW262225 MPS262225 MZO262225 NJK262225 NTG262225 ODC262225 OMY262225 OWU262225 PGQ262225 PQM262225 QAI262225 QKE262225 QUA262225 RDW262225 RNS262225 RXO262225 SHK262225 SRG262225 TBC262225 TKY262225 TUU262225 UEQ262225 UOM262225 UYI262225 VIE262225 VSA262225 WBW262225 WLS262225 WVO262225 G327761 JC327761 SY327761 ACU327761 AMQ327761 AWM327761 BGI327761 BQE327761 CAA327761 CJW327761 CTS327761 DDO327761 DNK327761 DXG327761 EHC327761 EQY327761 FAU327761 FKQ327761 FUM327761 GEI327761 GOE327761 GYA327761 HHW327761 HRS327761 IBO327761 ILK327761 IVG327761 JFC327761 JOY327761 JYU327761 KIQ327761 KSM327761 LCI327761 LME327761 LWA327761 MFW327761 MPS327761 MZO327761 NJK327761 NTG327761 ODC327761 OMY327761 OWU327761 PGQ327761 PQM327761 QAI327761 QKE327761 QUA327761 RDW327761 RNS327761 RXO327761 SHK327761 SRG327761 TBC327761 TKY327761 TUU327761 UEQ327761 UOM327761 UYI327761 VIE327761 VSA327761 WBW327761 WLS327761 WVO327761 G393297 JC393297 SY393297 ACU393297 AMQ393297 AWM393297 BGI393297 BQE393297 CAA393297 CJW393297 CTS393297 DDO393297 DNK393297 DXG393297 EHC393297 EQY393297 FAU393297 FKQ393297 FUM393297 GEI393297 GOE393297 GYA393297 HHW393297 HRS393297 IBO393297 ILK393297 IVG393297 JFC393297 JOY393297 JYU393297 KIQ393297 KSM393297 LCI393297 LME393297 LWA393297 MFW393297 MPS393297 MZO393297 NJK393297 NTG393297 ODC393297 OMY393297 OWU393297 PGQ393297 PQM393297 QAI393297 QKE393297 QUA393297 RDW393297 RNS393297 RXO393297 SHK393297 SRG393297 TBC393297 TKY393297 TUU393297 UEQ393297 UOM393297 UYI393297 VIE393297 VSA393297 WBW393297 WLS393297 WVO393297 G458833 JC458833 SY458833 ACU458833 AMQ458833 AWM458833 BGI458833 BQE458833 CAA458833 CJW458833 CTS458833 DDO458833 DNK458833 DXG458833 EHC458833 EQY458833 FAU458833 FKQ458833 FUM458833 GEI458833 GOE458833 GYA458833 HHW458833 HRS458833 IBO458833 ILK458833 IVG458833 JFC458833 JOY458833 JYU458833 KIQ458833 KSM458833 LCI458833 LME458833 LWA458833 MFW458833 MPS458833 MZO458833 NJK458833 NTG458833 ODC458833 OMY458833 OWU458833 PGQ458833 PQM458833 QAI458833 QKE458833 QUA458833 RDW458833 RNS458833 RXO458833 SHK458833 SRG458833 TBC458833 TKY458833 TUU458833 UEQ458833 UOM458833 UYI458833 VIE458833 VSA458833 WBW458833 WLS458833 WVO458833 G524369 JC524369 SY524369 ACU524369 AMQ524369 AWM524369 BGI524369 BQE524369 CAA524369 CJW524369 CTS524369 DDO524369 DNK524369 DXG524369 EHC524369 EQY524369 FAU524369 FKQ524369 FUM524369 GEI524369 GOE524369 GYA524369 HHW524369 HRS524369 IBO524369 ILK524369 IVG524369 JFC524369 JOY524369 JYU524369 KIQ524369 KSM524369 LCI524369 LME524369 LWA524369 MFW524369 MPS524369 MZO524369 NJK524369 NTG524369 ODC524369 OMY524369 OWU524369 PGQ524369 PQM524369 QAI524369 QKE524369 QUA524369 RDW524369 RNS524369 RXO524369 SHK524369 SRG524369 TBC524369 TKY524369 TUU524369 UEQ524369 UOM524369 UYI524369 VIE524369 VSA524369 WBW524369 WLS524369 WVO524369 G589905 JC589905 SY589905 ACU589905 AMQ589905 AWM589905 BGI589905 BQE589905 CAA589905 CJW589905 CTS589905 DDO589905 DNK589905 DXG589905 EHC589905 EQY589905 FAU589905 FKQ589905 FUM589905 GEI589905 GOE589905 GYA589905 HHW589905 HRS589905 IBO589905 ILK589905 IVG589905 JFC589905 JOY589905 JYU589905 KIQ589905 KSM589905 LCI589905 LME589905 LWA589905 MFW589905 MPS589905 MZO589905 NJK589905 NTG589905 ODC589905 OMY589905 OWU589905 PGQ589905 PQM589905 QAI589905 QKE589905 QUA589905 RDW589905 RNS589905 RXO589905 SHK589905 SRG589905 TBC589905 TKY589905 TUU589905 UEQ589905 UOM589905 UYI589905 VIE589905 VSA589905 WBW589905 WLS589905 WVO589905 G655441 JC655441 SY655441 ACU655441 AMQ655441 AWM655441 BGI655441 BQE655441 CAA655441 CJW655441 CTS655441 DDO655441 DNK655441 DXG655441 EHC655441 EQY655441 FAU655441 FKQ655441 FUM655441 GEI655441 GOE655441 GYA655441 HHW655441 HRS655441 IBO655441 ILK655441 IVG655441 JFC655441 JOY655441 JYU655441 KIQ655441 KSM655441 LCI655441 LME655441 LWA655441 MFW655441 MPS655441 MZO655441 NJK655441 NTG655441 ODC655441 OMY655441 OWU655441 PGQ655441 PQM655441 QAI655441 QKE655441 QUA655441 RDW655441 RNS655441 RXO655441 SHK655441 SRG655441 TBC655441 TKY655441 TUU655441 UEQ655441 UOM655441 UYI655441 VIE655441 VSA655441 WBW655441 WLS655441 WVO655441 G720977 JC720977 SY720977 ACU720977 AMQ720977 AWM720977 BGI720977 BQE720977 CAA720977 CJW720977 CTS720977 DDO720977 DNK720977 DXG720977 EHC720977 EQY720977 FAU720977 FKQ720977 FUM720977 GEI720977 GOE720977 GYA720977 HHW720977 HRS720977 IBO720977 ILK720977 IVG720977 JFC720977 JOY720977 JYU720977 KIQ720977 KSM720977 LCI720977 LME720977 LWA720977 MFW720977 MPS720977 MZO720977 NJK720977 NTG720977 ODC720977 OMY720977 OWU720977 PGQ720977 PQM720977 QAI720977 QKE720977 QUA720977 RDW720977 RNS720977 RXO720977 SHK720977 SRG720977 TBC720977 TKY720977 TUU720977 UEQ720977 UOM720977 UYI720977 VIE720977 VSA720977 WBW720977 WLS720977 WVO720977 G786513 JC786513 SY786513 ACU786513 AMQ786513 AWM786513 BGI786513 BQE786513 CAA786513 CJW786513 CTS786513 DDO786513 DNK786513 DXG786513 EHC786513 EQY786513 FAU786513 FKQ786513 FUM786513 GEI786513 GOE786513 GYA786513 HHW786513 HRS786513 IBO786513 ILK786513 IVG786513 JFC786513 JOY786513 JYU786513 KIQ786513 KSM786513 LCI786513 LME786513 LWA786513 MFW786513 MPS786513 MZO786513 NJK786513 NTG786513 ODC786513 OMY786513 OWU786513 PGQ786513 PQM786513 QAI786513 QKE786513 QUA786513 RDW786513 RNS786513 RXO786513 SHK786513 SRG786513 TBC786513 TKY786513 TUU786513 UEQ786513 UOM786513 UYI786513 VIE786513 VSA786513 WBW786513 WLS786513 WVO786513 G852049 JC852049 SY852049 ACU852049 AMQ852049 AWM852049 BGI852049 BQE852049 CAA852049 CJW852049 CTS852049 DDO852049 DNK852049 DXG852049 EHC852049 EQY852049 FAU852049 FKQ852049 FUM852049 GEI852049 GOE852049 GYA852049 HHW852049 HRS852049 IBO852049 ILK852049 IVG852049 JFC852049 JOY852049 JYU852049 KIQ852049 KSM852049 LCI852049 LME852049 LWA852049 MFW852049 MPS852049 MZO852049 NJK852049 NTG852049 ODC852049 OMY852049 OWU852049 PGQ852049 PQM852049 QAI852049 QKE852049 QUA852049 RDW852049 RNS852049 RXO852049 SHK852049 SRG852049 TBC852049 TKY852049 TUU852049 UEQ852049 UOM852049 UYI852049 VIE852049 VSA852049 WBW852049 WLS852049 WVO852049 G917585 JC917585 SY917585 ACU917585 AMQ917585 AWM917585 BGI917585 BQE917585 CAA917585 CJW917585 CTS917585 DDO917585 DNK917585 DXG917585 EHC917585 EQY917585 FAU917585 FKQ917585 FUM917585 GEI917585 GOE917585 GYA917585 HHW917585 HRS917585 IBO917585 ILK917585 IVG917585 JFC917585 JOY917585 JYU917585 KIQ917585 KSM917585 LCI917585 LME917585 LWA917585 MFW917585 MPS917585 MZO917585 NJK917585 NTG917585 ODC917585 OMY917585 OWU917585 PGQ917585 PQM917585 QAI917585 QKE917585 QUA917585 RDW917585 RNS917585 RXO917585 SHK917585 SRG917585 TBC917585 TKY917585 TUU917585 UEQ917585 UOM917585 UYI917585 VIE917585 VSA917585 WBW917585 WLS917585 WVO917585 G983121 JC983121 SY983121 ACU983121 AMQ983121 AWM983121 BGI983121 BQE983121 CAA983121 CJW983121 CTS983121 DDO983121 DNK983121 DXG983121 EHC983121 EQY983121 FAU983121 FKQ983121 FUM983121 GEI983121 GOE983121 GYA983121 HHW983121 HRS983121 IBO983121 ILK983121 IVG983121 JFC983121 JOY983121 JYU983121 KIQ983121 KSM983121 LCI983121 LME983121 LWA983121 MFW983121 MPS983121 MZO983121 NJK983121 NTG983121 ODC983121 OMY983121 OWU983121 PGQ983121 PQM983121 QAI983121 QKE983121 QUA983121 RDW983121 RNS983121 RXO983121 SHK983121 SRG983121 TBC983121 TKY983121 TUU983121 UEQ983121 UOM983121 UYI983121 VIE983121 VSA983121 WBW983121 WLS983121 WVO983121 WLS983183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8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4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0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6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2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8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4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0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6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2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8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4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0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6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2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WBW983183 JC143 SY143 ACU143 AMQ143 AWM143 BGI143 BQE143 CAA143 CJW143 CTS143 DDO143 DNK143 DXG143 EHC143 EQY143 FAU143 FKQ143 FUM143 GEI143 GOE143 GYA143 HHW143 HRS143 IBO143 ILK143 IVG143 JFC143 JOY143 JYU143 KIQ143 KSM143 LCI143 LME143 LWA143 MFW143 MPS143 MZO143 NJK143 NTG143 ODC143 OMY143 OWU143 PGQ143 PQM143 QAI143 QKE143 QUA143 RDW143 RNS143 RXO143 SHK143 SRG143 TBC143 TKY143 TUU143 UEQ143 UOM143 UYI143 VIE143 VSA143 WBW143 WLS143 WVO143 G65679 JC65679 SY65679 ACU65679 AMQ65679 AWM65679 BGI65679 BQE65679 CAA65679 CJW65679 CTS65679 DDO65679 DNK65679 DXG65679 EHC65679 EQY65679 FAU65679 FKQ65679 FUM65679 GEI65679 GOE65679 GYA65679 HHW65679 HRS65679 IBO65679 ILK65679 IVG65679 JFC65679 JOY65679 JYU65679 KIQ65679 KSM65679 LCI65679 LME65679 LWA65679 MFW65679 MPS65679 MZO65679 NJK65679 NTG65679 ODC65679 OMY65679 OWU65679 PGQ65679 PQM65679 QAI65679 QKE65679 QUA65679 RDW65679 RNS65679 RXO65679 SHK65679 SRG65679 TBC65679 TKY65679 TUU65679 UEQ65679 UOM65679 UYI65679 VIE65679 VSA65679 WBW65679 WLS65679 WVO65679 G131215 JC131215 SY131215 ACU131215 AMQ131215 AWM131215 BGI131215 BQE131215 CAA131215 CJW131215 CTS131215 DDO131215 DNK131215 DXG131215 EHC131215 EQY131215 FAU131215 FKQ131215 FUM131215 GEI131215 GOE131215 GYA131215 HHW131215 HRS131215 IBO131215 ILK131215 IVG131215 JFC131215 JOY131215 JYU131215 KIQ131215 KSM131215 LCI131215 LME131215 LWA131215 MFW131215 MPS131215 MZO131215 NJK131215 NTG131215 ODC131215 OMY131215 OWU131215 PGQ131215 PQM131215 QAI131215 QKE131215 QUA131215 RDW131215 RNS131215 RXO131215 SHK131215 SRG131215 TBC131215 TKY131215 TUU131215 UEQ131215 UOM131215 UYI131215 VIE131215 VSA131215 WBW131215 WLS131215 WVO131215 G196751 JC196751 SY196751 ACU196751 AMQ196751 AWM196751 BGI196751 BQE196751 CAA196751 CJW196751 CTS196751 DDO196751 DNK196751 DXG196751 EHC196751 EQY196751 FAU196751 FKQ196751 FUM196751 GEI196751 GOE196751 GYA196751 HHW196751 HRS196751 IBO196751 ILK196751 IVG196751 JFC196751 JOY196751 JYU196751 KIQ196751 KSM196751 LCI196751 LME196751 LWA196751 MFW196751 MPS196751 MZO196751 NJK196751 NTG196751 ODC196751 OMY196751 OWU196751 PGQ196751 PQM196751 QAI196751 QKE196751 QUA196751 RDW196751 RNS196751 RXO196751 SHK196751 SRG196751 TBC196751 TKY196751 TUU196751 UEQ196751 UOM196751 UYI196751 VIE196751 VSA196751 WBW196751 WLS196751 WVO196751 G262287 JC262287 SY262287 ACU262287 AMQ262287 AWM262287 BGI262287 BQE262287 CAA262287 CJW262287 CTS262287 DDO262287 DNK262287 DXG262287 EHC262287 EQY262287 FAU262287 FKQ262287 FUM262287 GEI262287 GOE262287 GYA262287 HHW262287 HRS262287 IBO262287 ILK262287 IVG262287 JFC262287 JOY262287 JYU262287 KIQ262287 KSM262287 LCI262287 LME262287 LWA262287 MFW262287 MPS262287 MZO262287 NJK262287 NTG262287 ODC262287 OMY262287 OWU262287 PGQ262287 PQM262287 QAI262287 QKE262287 QUA262287 RDW262287 RNS262287 RXO262287 SHK262287 SRG262287 TBC262287 TKY262287 TUU262287 UEQ262287 UOM262287 UYI262287 VIE262287 VSA262287 WBW262287 WLS262287 WVO262287 G327823 JC327823 SY327823 ACU327823 AMQ327823 AWM327823 BGI327823 BQE327823 CAA327823 CJW327823 CTS327823 DDO327823 DNK327823 DXG327823 EHC327823 EQY327823 FAU327823 FKQ327823 FUM327823 GEI327823 GOE327823 GYA327823 HHW327823 HRS327823 IBO327823 ILK327823 IVG327823 JFC327823 JOY327823 JYU327823 KIQ327823 KSM327823 LCI327823 LME327823 LWA327823 MFW327823 MPS327823 MZO327823 NJK327823 NTG327823 ODC327823 OMY327823 OWU327823 PGQ327823 PQM327823 QAI327823 QKE327823 QUA327823 RDW327823 RNS327823 RXO327823 SHK327823 SRG327823 TBC327823 TKY327823 TUU327823 UEQ327823 UOM327823 UYI327823 VIE327823 VSA327823 WBW327823 WLS327823 WVO327823 G393359 JC393359 SY393359 ACU393359 AMQ393359 AWM393359 BGI393359 BQE393359 CAA393359 CJW393359 CTS393359 DDO393359 DNK393359 DXG393359 EHC393359 EQY393359 FAU393359 FKQ393359 FUM393359 GEI393359 GOE393359 GYA393359 HHW393359 HRS393359 IBO393359 ILK393359 IVG393359 JFC393359 JOY393359 JYU393359 KIQ393359 KSM393359 LCI393359 LME393359 LWA393359 MFW393359 MPS393359 MZO393359 NJK393359 NTG393359 ODC393359 OMY393359 OWU393359 PGQ393359 PQM393359 QAI393359 QKE393359 QUA393359 RDW393359 RNS393359 RXO393359 SHK393359 SRG393359 TBC393359 TKY393359 TUU393359 UEQ393359 UOM393359 UYI393359 VIE393359 VSA393359 WBW393359 WLS393359 WVO393359 G458895 JC458895 SY458895 ACU458895 AMQ458895 AWM458895 BGI458895 BQE458895 CAA458895 CJW458895 CTS458895 DDO458895 DNK458895 DXG458895 EHC458895 EQY458895 FAU458895 FKQ458895 FUM458895 GEI458895 GOE458895 GYA458895 HHW458895 HRS458895 IBO458895 ILK458895 IVG458895 JFC458895 JOY458895 JYU458895 KIQ458895 KSM458895 LCI458895 LME458895 LWA458895 MFW458895 MPS458895 MZO458895 NJK458895 NTG458895 ODC458895 OMY458895 OWU458895 PGQ458895 PQM458895 QAI458895 QKE458895 QUA458895 RDW458895 RNS458895 RXO458895 SHK458895 SRG458895 TBC458895 TKY458895 TUU458895 UEQ458895 UOM458895 UYI458895 VIE458895 VSA458895 WBW458895 WLS458895 WVO458895 G524431 JC524431 SY524431 ACU524431 AMQ524431 AWM524431 BGI524431 BQE524431 CAA524431 CJW524431 CTS524431 DDO524431 DNK524431 DXG524431 EHC524431 EQY524431 FAU524431 FKQ524431 FUM524431 GEI524431 GOE524431 GYA524431 HHW524431 HRS524431 IBO524431 ILK524431 IVG524431 JFC524431 JOY524431 JYU524431 KIQ524431 KSM524431 LCI524431 LME524431 LWA524431 MFW524431 MPS524431 MZO524431 NJK524431 NTG524431 ODC524431 OMY524431 OWU524431 PGQ524431 PQM524431 QAI524431 QKE524431 QUA524431 RDW524431 RNS524431 RXO524431 SHK524431 SRG524431 TBC524431 TKY524431 TUU524431 UEQ524431 UOM524431 UYI524431 VIE524431 VSA524431 WBW524431 WLS524431 WVO524431 G589967 JC589967 SY589967 ACU589967 AMQ589967 AWM589967 BGI589967 BQE589967 CAA589967 CJW589967 CTS589967 DDO589967 DNK589967 DXG589967 EHC589967 EQY589967 FAU589967 FKQ589967 FUM589967 GEI589967 GOE589967 GYA589967 HHW589967 HRS589967 IBO589967 ILK589967 IVG589967 JFC589967 JOY589967 JYU589967 KIQ589967 KSM589967 LCI589967 LME589967 LWA589967 MFW589967 MPS589967 MZO589967 NJK589967 NTG589967 ODC589967 OMY589967 OWU589967 PGQ589967 PQM589967 QAI589967 QKE589967 QUA589967 RDW589967 RNS589967 RXO589967 SHK589967 SRG589967 TBC589967 TKY589967 TUU589967 UEQ589967 UOM589967 UYI589967 VIE589967 VSA589967 WBW589967 WLS589967 WVO589967 G655503 JC655503 SY655503 ACU655503 AMQ655503 AWM655503 BGI655503 BQE655503 CAA655503 CJW655503 CTS655503 DDO655503 DNK655503 DXG655503 EHC655503 EQY655503 FAU655503 FKQ655503 FUM655503 GEI655503 GOE655503 GYA655503 HHW655503 HRS655503 IBO655503 ILK655503 IVG655503 JFC655503 JOY655503 JYU655503 KIQ655503 KSM655503 LCI655503 LME655503 LWA655503 MFW655503 MPS655503 MZO655503 NJK655503 NTG655503 ODC655503 OMY655503 OWU655503 PGQ655503 PQM655503 QAI655503 QKE655503 QUA655503 RDW655503 RNS655503 RXO655503 SHK655503 SRG655503 TBC655503 TKY655503 TUU655503 UEQ655503 UOM655503 UYI655503 VIE655503 VSA655503 WBW655503 WLS655503 WVO655503 G721039 JC721039 SY721039 ACU721039 AMQ721039 AWM721039 BGI721039 BQE721039 CAA721039 CJW721039 CTS721039 DDO721039 DNK721039 DXG721039 EHC721039 EQY721039 FAU721039 FKQ721039 FUM721039 GEI721039 GOE721039 GYA721039 HHW721039 HRS721039 IBO721039 ILK721039 IVG721039 JFC721039 JOY721039 JYU721039 KIQ721039 KSM721039 LCI721039 LME721039 LWA721039 MFW721039 MPS721039 MZO721039 NJK721039 NTG721039 ODC721039 OMY721039 OWU721039 PGQ721039 PQM721039 QAI721039 QKE721039 QUA721039 RDW721039 RNS721039 RXO721039 SHK721039 SRG721039 TBC721039 TKY721039 TUU721039 UEQ721039 UOM721039 UYI721039 VIE721039 VSA721039 WBW721039 WLS721039 WVO721039 G786575 JC786575 SY786575 ACU786575 AMQ786575 AWM786575 BGI786575 BQE786575 CAA786575 CJW786575 CTS786575 DDO786575 DNK786575 DXG786575 EHC786575 EQY786575 FAU786575 FKQ786575 FUM786575 GEI786575 GOE786575 GYA786575 HHW786575 HRS786575 IBO786575 ILK786575 IVG786575 JFC786575 JOY786575 JYU786575 KIQ786575 KSM786575 LCI786575 LME786575 LWA786575 MFW786575 MPS786575 MZO786575 NJK786575 NTG786575 ODC786575 OMY786575 OWU786575 PGQ786575 PQM786575 QAI786575 QKE786575 QUA786575 RDW786575 RNS786575 RXO786575 SHK786575 SRG786575 TBC786575 TKY786575 TUU786575 UEQ786575 UOM786575 UYI786575 VIE786575 VSA786575 WBW786575 WLS786575 WVO786575 G852111 JC852111 SY852111 ACU852111 AMQ852111 AWM852111 BGI852111 BQE852111 CAA852111 CJW852111 CTS852111 DDO852111 DNK852111 DXG852111 EHC852111 EQY852111 FAU852111 FKQ852111 FUM852111 GEI852111 GOE852111 GYA852111 HHW852111 HRS852111 IBO852111 ILK852111 IVG852111 JFC852111 JOY852111 JYU852111 KIQ852111 KSM852111 LCI852111 LME852111 LWA852111 MFW852111 MPS852111 MZO852111 NJK852111 NTG852111 ODC852111 OMY852111 OWU852111 PGQ852111 PQM852111 QAI852111 QKE852111 QUA852111 RDW852111 RNS852111 RXO852111 SHK852111 SRG852111 TBC852111 TKY852111 TUU852111 UEQ852111 UOM852111 UYI852111 VIE852111 VSA852111 WBW852111 WLS852111 WVO852111 G917647 JC917647 SY917647 ACU917647 AMQ917647 AWM917647 BGI917647 BQE917647 CAA917647 CJW917647 CTS917647 DDO917647 DNK917647 DXG917647 EHC917647 EQY917647 FAU917647 FKQ917647 FUM917647 GEI917647 GOE917647 GYA917647 HHW917647 HRS917647 IBO917647 ILK917647 IVG917647 JFC917647 JOY917647 JYU917647 KIQ917647 KSM917647 LCI917647 LME917647 LWA917647 MFW917647 MPS917647 MZO917647 NJK917647 NTG917647 ODC917647 OMY917647 OWU917647 PGQ917647 PQM917647 QAI917647 QKE917647 QUA917647 RDW917647 RNS917647 RXO917647 SHK917647 SRG917647 TBC917647 TKY917647 TUU917647 UEQ917647 UOM917647 UYI917647 VIE917647 VSA917647 WBW917647 WLS917647 WVO917647 G983183 JC983183 SY983183 ACU983183 AMQ983183 AWM983183 BGI983183 BQE983183 CAA983183 CJW983183 CTS983183 DDO983183 DNK983183 DXG983183 EHC983183 EQY983183 FAU983183 FKQ983183 FUM983183 GEI983183 GOE983183 GYA983183 HHW983183 HRS983183 IBO983183 ILK983183 IVG983183 JFC983183 JOY983183 JYU983183 KIQ983183 KSM983183 LCI983183 LME983183 LWA983183 MFW983183 MPS983183 MZO983183 NJK983183 NTG983183 ODC983183 OMY983183 OWU983183 PGQ983183 PQM983183 QAI983183 QKE983183 QUA983183 RDW983183 RNS983183 RXO983183 SHK983183 SRG983183 TBC983183 TKY983183 TUU983183 UEQ983183 UOM983183 UYI983183 VIE983183 VSA983183" xr:uid="{C2B7067A-EEAF-4550-A2C2-964321639BB2}">
      <formula1>$B$173:$B$339</formula1>
      <formula2>0</formula2>
    </dataValidation>
  </dataValidations>
  <printOptions gridLines="1"/>
  <pageMargins left="0.70833333333333304" right="0.70833333333333304" top="0.74791666666666701" bottom="0.74791666666666701" header="0.51180555555555496" footer="0.51180555555555496"/>
  <pageSetup paperSize="9" scale="56" firstPageNumber="0" orientation="portrait" verticalDpi="300" r:id="rId1"/>
  <rowBreaks count="2" manualBreakCount="2">
    <brk id="45" max="16383" man="1"/>
    <brk id="108" max="16383" man="1"/>
  </rowBreaks>
  <legacyDrawing r:id="rId2"/>
  <extLst>
    <ext xmlns:x14="http://schemas.microsoft.com/office/spreadsheetml/2009/9/main" uri="{CCE6A557-97BC-4b89-ADB6-D9C93CAAB3DF}">
      <x14:dataValidations xmlns:xm="http://schemas.microsoft.com/office/excel/2006/main" count="2">
        <x14:dataValidation type="list" operator="equal" allowBlank="1" showErrorMessage="1" xr:uid="{2BBBEA75-9FA9-4AC9-B35F-65F8EFEB3018}">
          <x14:formula1>
            <xm:f>Gminy!$A:$A</xm:f>
          </x14:formula1>
          <xm:sqref>G3:I3 G48:I48</xm:sqref>
        </x14:dataValidation>
        <x14:dataValidation type="list" operator="equal" showErrorMessage="1" xr:uid="{F28AF17D-1786-4DEB-9DFE-00BF1257BFD5}">
          <x14:formula1>
            <xm:f>Gminy!$A:$A</xm:f>
          </x14:formula1>
          <xm:sqref>G81:I81 G143:I143 G112:I112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C53B-7E79-463D-B097-DED83EAE46B4}">
  <dimension ref="A1:J257"/>
  <sheetViews>
    <sheetView showGridLines="0" topLeftCell="A76" zoomScaleNormal="100" workbookViewId="0">
      <selection activeCell="A24" sqref="A24:J24"/>
    </sheetView>
  </sheetViews>
  <sheetFormatPr defaultColWidth="11.7109375" defaultRowHeight="14.25"/>
  <cols>
    <col min="1" max="1" width="7.28515625" style="35" customWidth="1"/>
    <col min="2" max="2" width="45.7109375" style="35" customWidth="1"/>
    <col min="3" max="3" width="9.42578125" style="35" customWidth="1"/>
    <col min="4" max="4" width="7.140625" style="35" customWidth="1"/>
    <col min="5" max="5" width="14.42578125" style="35" customWidth="1"/>
    <col min="6" max="6" width="8" style="35" customWidth="1"/>
    <col min="7" max="7" width="14.140625" style="35" customWidth="1"/>
    <col min="8" max="8" width="16.7109375" style="35" customWidth="1"/>
    <col min="9" max="9" width="11.85546875" style="37" customWidth="1"/>
    <col min="10" max="10" width="11.28515625" style="36" customWidth="1"/>
    <col min="11" max="16384" width="11.7109375" style="35"/>
  </cols>
  <sheetData>
    <row r="1" spans="1:10" ht="27" customHeight="1">
      <c r="A1" s="270" t="s">
        <v>290</v>
      </c>
      <c r="B1" s="270"/>
      <c r="C1" s="67"/>
      <c r="D1" s="66"/>
      <c r="E1" s="271" t="s">
        <v>278</v>
      </c>
      <c r="F1" s="271"/>
      <c r="G1" s="271"/>
      <c r="H1" s="271"/>
    </row>
    <row r="2" spans="1:10" ht="14.25" customHeight="1">
      <c r="A2" s="257" t="s">
        <v>277</v>
      </c>
      <c r="B2" s="257"/>
      <c r="C2" s="257"/>
      <c r="D2" s="257"/>
      <c r="E2" s="188"/>
      <c r="F2" s="189" t="s">
        <v>276</v>
      </c>
      <c r="G2" s="258"/>
      <c r="H2" s="258"/>
      <c r="I2" s="259" t="s">
        <v>275</v>
      </c>
      <c r="J2" s="259"/>
    </row>
    <row r="3" spans="1:10" ht="24" customHeight="1">
      <c r="A3" s="253" t="s">
        <v>4</v>
      </c>
      <c r="B3" s="50"/>
      <c r="C3" s="218" t="s">
        <v>274</v>
      </c>
      <c r="D3" s="218"/>
      <c r="E3" s="218" t="s">
        <v>283</v>
      </c>
      <c r="F3" s="218"/>
      <c r="G3" s="218" t="s">
        <v>272</v>
      </c>
      <c r="H3" s="261" t="s">
        <v>289</v>
      </c>
      <c r="I3" s="268" t="s">
        <v>447</v>
      </c>
      <c r="J3" s="269" t="s">
        <v>449</v>
      </c>
    </row>
    <row r="4" spans="1:10" ht="42" customHeight="1">
      <c r="A4" s="253"/>
      <c r="B4" s="49"/>
      <c r="C4" s="218"/>
      <c r="D4" s="218"/>
      <c r="E4" s="218" t="s">
        <v>270</v>
      </c>
      <c r="F4" s="218"/>
      <c r="G4" s="218"/>
      <c r="H4" s="261"/>
      <c r="I4" s="268"/>
      <c r="J4" s="269"/>
    </row>
    <row r="5" spans="1:10">
      <c r="A5" s="48">
        <v>1</v>
      </c>
      <c r="B5" s="48">
        <v>2</v>
      </c>
      <c r="C5" s="250">
        <v>3</v>
      </c>
      <c r="D5" s="250"/>
      <c r="E5" s="251">
        <v>4</v>
      </c>
      <c r="F5" s="251"/>
      <c r="G5" s="48">
        <v>5</v>
      </c>
      <c r="H5" s="48">
        <v>6</v>
      </c>
      <c r="I5" s="136">
        <v>7</v>
      </c>
      <c r="J5" s="137">
        <v>8</v>
      </c>
    </row>
    <row r="6" spans="1:10" ht="20.25" customHeight="1">
      <c r="A6" s="45">
        <v>1</v>
      </c>
      <c r="B6" s="44" t="s">
        <v>269</v>
      </c>
      <c r="C6" s="218" t="str">
        <f t="shared" ref="C6:C12" si="0">IF(AND(I6="",J6=""),"",IF(AND(I6&lt;&gt;"",J6&lt;&gt;""),"podaj litry lub Mg",IF(I6&lt;&gt;"",(I6*0.755/1000),J6)))</f>
        <v/>
      </c>
      <c r="D6" s="218"/>
      <c r="E6" s="252"/>
      <c r="F6" s="252"/>
      <c r="G6" s="43">
        <v>7.84</v>
      </c>
      <c r="H6" s="42" t="str">
        <f t="shared" ref="H6:H12" si="1">IF(AND(C6="",E6=""),"",IF(AND(C6&lt;&gt;"",E6&lt;&gt;""),(C6*G6*((100-E6)/100)),(C6*G6)))</f>
        <v/>
      </c>
      <c r="I6" s="138"/>
      <c r="J6" s="139"/>
    </row>
    <row r="7" spans="1:10" ht="16.5" customHeight="1">
      <c r="A7" s="45">
        <v>2</v>
      </c>
      <c r="B7" s="44" t="s">
        <v>268</v>
      </c>
      <c r="C7" s="218" t="str">
        <f t="shared" si="0"/>
        <v/>
      </c>
      <c r="D7" s="218"/>
      <c r="E7" s="252"/>
      <c r="F7" s="252"/>
      <c r="G7" s="47">
        <v>0.47</v>
      </c>
      <c r="H7" s="42" t="str">
        <f t="shared" si="1"/>
        <v/>
      </c>
      <c r="I7" s="138"/>
      <c r="J7" s="139"/>
    </row>
    <row r="8" spans="1:10" ht="18" customHeight="1">
      <c r="A8" s="45">
        <v>3</v>
      </c>
      <c r="B8" s="44" t="s">
        <v>267</v>
      </c>
      <c r="C8" s="218" t="str">
        <f t="shared" si="0"/>
        <v/>
      </c>
      <c r="D8" s="218"/>
      <c r="E8" s="252"/>
      <c r="F8" s="252"/>
      <c r="G8" s="46">
        <v>4.16</v>
      </c>
      <c r="H8" s="42" t="str">
        <f t="shared" si="1"/>
        <v/>
      </c>
      <c r="I8" s="138"/>
      <c r="J8" s="139"/>
    </row>
    <row r="9" spans="1:10" ht="25.5" customHeight="1">
      <c r="A9" s="45">
        <v>4</v>
      </c>
      <c r="B9" s="44" t="s">
        <v>266</v>
      </c>
      <c r="C9" s="218" t="str">
        <f t="shared" si="0"/>
        <v/>
      </c>
      <c r="D9" s="218"/>
      <c r="E9" s="252"/>
      <c r="F9" s="252"/>
      <c r="G9" s="46">
        <v>4.16</v>
      </c>
      <c r="H9" s="42" t="str">
        <f t="shared" si="1"/>
        <v/>
      </c>
      <c r="I9" s="138"/>
      <c r="J9" s="139"/>
    </row>
    <row r="10" spans="1:10" ht="18" customHeight="1">
      <c r="A10" s="45">
        <v>5</v>
      </c>
      <c r="B10" s="44" t="s">
        <v>265</v>
      </c>
      <c r="C10" s="218" t="str">
        <f t="shared" si="0"/>
        <v/>
      </c>
      <c r="D10" s="218"/>
      <c r="E10" s="252"/>
      <c r="F10" s="252"/>
      <c r="G10" s="43">
        <v>3.23</v>
      </c>
      <c r="H10" s="42" t="str">
        <f t="shared" si="1"/>
        <v/>
      </c>
      <c r="I10" s="138"/>
      <c r="J10" s="139"/>
    </row>
    <row r="11" spans="1:10" ht="23.25" customHeight="1">
      <c r="A11" s="45">
        <v>6</v>
      </c>
      <c r="B11" s="44" t="s">
        <v>264</v>
      </c>
      <c r="C11" s="218" t="str">
        <f t="shared" si="0"/>
        <v/>
      </c>
      <c r="D11" s="218"/>
      <c r="E11" s="252"/>
      <c r="F11" s="252"/>
      <c r="G11" s="43">
        <v>2.27</v>
      </c>
      <c r="H11" s="42" t="str">
        <f t="shared" si="1"/>
        <v/>
      </c>
      <c r="I11" s="138"/>
      <c r="J11" s="139"/>
    </row>
    <row r="12" spans="1:10" ht="18" customHeight="1">
      <c r="A12" s="45">
        <v>7</v>
      </c>
      <c r="B12" s="44" t="s">
        <v>263</v>
      </c>
      <c r="C12" s="218" t="str">
        <f t="shared" si="0"/>
        <v/>
      </c>
      <c r="D12" s="218"/>
      <c r="E12" s="252"/>
      <c r="F12" s="252"/>
      <c r="G12" s="43">
        <v>4.6399999999999997</v>
      </c>
      <c r="H12" s="42" t="str">
        <f t="shared" si="1"/>
        <v/>
      </c>
      <c r="I12" s="138"/>
      <c r="J12" s="139"/>
    </row>
    <row r="13" spans="1:10" ht="14.25" customHeight="1">
      <c r="A13" s="249" t="s">
        <v>41</v>
      </c>
      <c r="B13" s="249"/>
      <c r="C13" s="249"/>
      <c r="D13" s="249"/>
      <c r="E13" s="249"/>
      <c r="F13" s="249"/>
      <c r="G13" s="249"/>
      <c r="H13" s="41" t="str">
        <f>IF(SUM(H6:H12)=0," ",SUM(H6:H12))</f>
        <v xml:space="preserve"> </v>
      </c>
      <c r="I13" s="56"/>
      <c r="J13" s="55"/>
    </row>
    <row r="14" spans="1:10" ht="13.5" customHeight="1">
      <c r="A14" s="226" t="s">
        <v>262</v>
      </c>
      <c r="B14" s="226"/>
      <c r="C14" s="226"/>
      <c r="D14" s="226"/>
      <c r="E14" s="226"/>
      <c r="F14" s="226"/>
      <c r="G14" s="226"/>
      <c r="H14" s="226"/>
      <c r="I14" s="226"/>
      <c r="J14" s="226"/>
    </row>
    <row r="15" spans="1:10" ht="13.5" customHeight="1">
      <c r="A15" s="53"/>
      <c r="B15" s="53"/>
      <c r="C15" s="53"/>
      <c r="D15" s="53"/>
      <c r="E15" s="53"/>
      <c r="F15" s="53"/>
      <c r="G15" s="53"/>
      <c r="H15" s="53"/>
      <c r="I15" s="52"/>
      <c r="J15" s="51"/>
    </row>
    <row r="16" spans="1:10" ht="14.25" customHeight="1">
      <c r="A16" s="267" t="s">
        <v>4</v>
      </c>
      <c r="B16" s="267" t="s">
        <v>43</v>
      </c>
      <c r="C16" s="253" t="s">
        <v>288</v>
      </c>
      <c r="D16" s="253"/>
      <c r="E16" s="253"/>
      <c r="F16" s="253"/>
      <c r="G16" s="253"/>
      <c r="H16" s="253"/>
      <c r="I16" s="52"/>
      <c r="J16" s="51"/>
    </row>
    <row r="17" spans="1:10" ht="11.25" customHeight="1">
      <c r="A17" s="267"/>
      <c r="B17" s="267"/>
      <c r="C17" s="253"/>
      <c r="D17" s="253"/>
      <c r="E17" s="253"/>
      <c r="F17" s="253"/>
      <c r="G17" s="253"/>
      <c r="H17" s="253"/>
      <c r="I17" s="52"/>
      <c r="J17" s="51"/>
    </row>
    <row r="18" spans="1:10">
      <c r="A18" s="45">
        <v>1</v>
      </c>
      <c r="B18" s="65" t="str">
        <f>IF((ISBLANK($G$2)),"",($G$2))</f>
        <v/>
      </c>
      <c r="C18" s="264" t="str">
        <f>IF(H13=" "," ",H13)</f>
        <v xml:space="preserve"> </v>
      </c>
      <c r="D18" s="264"/>
      <c r="E18" s="264"/>
      <c r="F18" s="264"/>
      <c r="G18" s="264"/>
      <c r="H18" s="264"/>
      <c r="I18" s="52"/>
      <c r="J18" s="51"/>
    </row>
    <row r="19" spans="1:10">
      <c r="A19" s="45">
        <v>2</v>
      </c>
      <c r="B19" s="65" t="str">
        <f>IF((ISBLANK($G$30)),"",($G$30))</f>
        <v/>
      </c>
      <c r="C19" s="264" t="str">
        <f>IF(H41=" "," ",H41)</f>
        <v xml:space="preserve"> </v>
      </c>
      <c r="D19" s="264"/>
      <c r="E19" s="264"/>
      <c r="F19" s="264"/>
      <c r="G19" s="264"/>
      <c r="H19" s="264"/>
      <c r="I19" s="52"/>
      <c r="J19" s="51"/>
    </row>
    <row r="20" spans="1:10">
      <c r="A20" s="45">
        <v>3</v>
      </c>
      <c r="B20" s="65" t="str">
        <f>IF((ISBLANK($G$45)),"",($G$45))</f>
        <v/>
      </c>
      <c r="C20" s="264" t="str">
        <f>IF(H56=" "," ",H56)</f>
        <v xml:space="preserve"> </v>
      </c>
      <c r="D20" s="264"/>
      <c r="E20" s="264"/>
      <c r="F20" s="264"/>
      <c r="G20" s="264"/>
      <c r="H20" s="264"/>
      <c r="I20" s="52"/>
      <c r="J20" s="51"/>
    </row>
    <row r="21" spans="1:10">
      <c r="A21" s="45">
        <v>4</v>
      </c>
      <c r="B21" s="65" t="str">
        <f>IF((ISBLANK($G$61)),"",($G$61))</f>
        <v>-</v>
      </c>
      <c r="C21" s="264" t="str">
        <f>IF(H72=" "," ",H72)</f>
        <v xml:space="preserve"> </v>
      </c>
      <c r="D21" s="264"/>
      <c r="E21" s="264"/>
      <c r="F21" s="264"/>
      <c r="G21" s="264"/>
      <c r="H21" s="264"/>
      <c r="I21" s="52"/>
      <c r="J21" s="51"/>
    </row>
    <row r="22" spans="1:10">
      <c r="A22" s="45">
        <v>5</v>
      </c>
      <c r="B22" s="65" t="str">
        <f>IF((ISBLANK($G$77)),"",($G$77))</f>
        <v/>
      </c>
      <c r="C22" s="264" t="str">
        <f>IF(H88=" "," ",H88)</f>
        <v xml:space="preserve"> </v>
      </c>
      <c r="D22" s="264"/>
      <c r="E22" s="264"/>
      <c r="F22" s="264"/>
      <c r="G22" s="264"/>
      <c r="H22" s="264"/>
      <c r="I22" s="52"/>
      <c r="J22" s="51"/>
    </row>
    <row r="23" spans="1:10" ht="14.25" customHeight="1">
      <c r="A23" s="265" t="s">
        <v>41</v>
      </c>
      <c r="B23" s="265"/>
      <c r="C23" s="266" t="str">
        <f>IF(SUM(C18:H22)=0,"",SUM(C18:H22))</f>
        <v/>
      </c>
      <c r="D23" s="266"/>
      <c r="E23" s="266"/>
      <c r="F23" s="266"/>
      <c r="G23" s="266"/>
      <c r="H23" s="266"/>
      <c r="I23" s="52"/>
      <c r="J23" s="51"/>
    </row>
    <row r="24" spans="1:10" ht="38.1" customHeight="1">
      <c r="A24" s="262" t="s">
        <v>452</v>
      </c>
      <c r="B24" s="262"/>
      <c r="C24" s="262"/>
      <c r="D24" s="262"/>
      <c r="E24" s="262"/>
      <c r="F24" s="262"/>
      <c r="G24" s="262"/>
      <c r="H24" s="262"/>
      <c r="I24" s="262"/>
      <c r="J24" s="262"/>
    </row>
    <row r="25" spans="1:10" ht="18" customHeight="1">
      <c r="A25" s="64"/>
      <c r="B25" s="64"/>
      <c r="C25" s="64"/>
      <c r="D25" s="64"/>
      <c r="E25" s="64"/>
      <c r="F25" s="64"/>
      <c r="G25" s="64"/>
      <c r="H25" s="64"/>
      <c r="I25" s="52"/>
      <c r="J25" s="51"/>
    </row>
    <row r="26" spans="1:10" ht="24.75" customHeight="1">
      <c r="A26" s="5"/>
      <c r="B26" s="63" t="s">
        <v>287</v>
      </c>
      <c r="C26" s="263" t="s">
        <v>286</v>
      </c>
      <c r="D26" s="263"/>
      <c r="E26" s="263"/>
      <c r="F26" s="263" t="s">
        <v>285</v>
      </c>
      <c r="G26" s="263"/>
      <c r="H26" s="263"/>
      <c r="I26" s="263"/>
      <c r="J26" s="263"/>
    </row>
    <row r="27" spans="1:10" ht="12" customHeight="1"/>
    <row r="28" spans="1:10" ht="14.25" customHeight="1">
      <c r="B28" s="62" t="s">
        <v>51</v>
      </c>
    </row>
    <row r="29" spans="1:10" ht="27" customHeight="1">
      <c r="A29" s="255" t="s">
        <v>284</v>
      </c>
      <c r="B29" s="255"/>
      <c r="C29" s="54"/>
      <c r="D29" s="53"/>
      <c r="E29" s="256" t="s">
        <v>278</v>
      </c>
      <c r="F29" s="256"/>
      <c r="G29" s="256"/>
      <c r="H29" s="256"/>
      <c r="I29" s="52"/>
      <c r="J29" s="51"/>
    </row>
    <row r="30" spans="1:10" ht="14.25" customHeight="1">
      <c r="A30" s="257" t="s">
        <v>277</v>
      </c>
      <c r="B30" s="257"/>
      <c r="C30" s="257"/>
      <c r="D30" s="257"/>
      <c r="E30" s="188"/>
      <c r="F30" s="189" t="s">
        <v>276</v>
      </c>
      <c r="G30" s="258"/>
      <c r="H30" s="258"/>
      <c r="I30" s="259" t="s">
        <v>275</v>
      </c>
      <c r="J30" s="259"/>
    </row>
    <row r="31" spans="1:10" ht="27.75" customHeight="1">
      <c r="A31" s="253" t="s">
        <v>4</v>
      </c>
      <c r="B31" s="50"/>
      <c r="C31" s="218" t="s">
        <v>274</v>
      </c>
      <c r="D31" s="218"/>
      <c r="E31" s="218" t="s">
        <v>283</v>
      </c>
      <c r="F31" s="218"/>
      <c r="G31" s="218" t="s">
        <v>272</v>
      </c>
      <c r="H31" s="261" t="s">
        <v>9</v>
      </c>
      <c r="I31" s="254" t="s">
        <v>447</v>
      </c>
      <c r="J31" s="260" t="s">
        <v>271</v>
      </c>
    </row>
    <row r="32" spans="1:10" ht="72" customHeight="1">
      <c r="A32" s="253"/>
      <c r="B32" s="49"/>
      <c r="C32" s="218"/>
      <c r="D32" s="218"/>
      <c r="E32" s="218" t="s">
        <v>270</v>
      </c>
      <c r="F32" s="218"/>
      <c r="G32" s="218"/>
      <c r="H32" s="261"/>
      <c r="I32" s="254"/>
      <c r="J32" s="260"/>
    </row>
    <row r="33" spans="1:10">
      <c r="A33" s="48">
        <v>1</v>
      </c>
      <c r="B33" s="48">
        <v>2</v>
      </c>
      <c r="C33" s="250">
        <v>3</v>
      </c>
      <c r="D33" s="250"/>
      <c r="E33" s="250">
        <v>4</v>
      </c>
      <c r="F33" s="250"/>
      <c r="G33" s="48">
        <v>5</v>
      </c>
      <c r="H33" s="48">
        <v>6</v>
      </c>
      <c r="I33" s="140">
        <v>7</v>
      </c>
      <c r="J33" s="141">
        <v>8</v>
      </c>
    </row>
    <row r="34" spans="1:10">
      <c r="A34" s="45">
        <v>1</v>
      </c>
      <c r="B34" s="44" t="s">
        <v>269</v>
      </c>
      <c r="C34" s="218" t="str">
        <f t="shared" ref="C34:C40" si="2">IF(AND(I34="",J34=""),"",IF(AND(I34&lt;&gt;"",J34&lt;&gt;""),"podaj litry lub Mg",IF(I34&lt;&gt;"",(I34*0.755/1000),J34)))</f>
        <v/>
      </c>
      <c r="D34" s="218"/>
      <c r="E34" s="252"/>
      <c r="F34" s="252"/>
      <c r="G34" s="43">
        <v>7.84</v>
      </c>
      <c r="H34" s="42" t="str">
        <f t="shared" ref="H34:H40" si="3">IF(AND(C34="",E34=""),"",IF(AND(C34&lt;&gt;"",E34&lt;&gt;""),(C34*G34*((100-E34)/100)),(C34*G34)))</f>
        <v/>
      </c>
      <c r="I34" s="142"/>
      <c r="J34" s="143"/>
    </row>
    <row r="35" spans="1:10">
      <c r="A35" s="45">
        <v>2</v>
      </c>
      <c r="B35" s="44" t="s">
        <v>268</v>
      </c>
      <c r="C35" s="218" t="str">
        <f t="shared" si="2"/>
        <v/>
      </c>
      <c r="D35" s="218"/>
      <c r="E35" s="252"/>
      <c r="F35" s="252"/>
      <c r="G35" s="47">
        <v>0.47</v>
      </c>
      <c r="H35" s="42" t="str">
        <f t="shared" si="3"/>
        <v/>
      </c>
      <c r="I35" s="142"/>
      <c r="J35" s="143"/>
    </row>
    <row r="36" spans="1:10">
      <c r="A36" s="45">
        <v>3</v>
      </c>
      <c r="B36" s="44" t="s">
        <v>267</v>
      </c>
      <c r="C36" s="218" t="str">
        <f t="shared" si="2"/>
        <v/>
      </c>
      <c r="D36" s="218"/>
      <c r="E36" s="252"/>
      <c r="F36" s="252"/>
      <c r="G36" s="46">
        <v>4.16</v>
      </c>
      <c r="H36" s="42" t="str">
        <f t="shared" si="3"/>
        <v/>
      </c>
      <c r="I36" s="142"/>
      <c r="J36" s="143"/>
    </row>
    <row r="37" spans="1:10" ht="25.5">
      <c r="A37" s="45">
        <v>4</v>
      </c>
      <c r="B37" s="44" t="s">
        <v>266</v>
      </c>
      <c r="C37" s="218" t="str">
        <f t="shared" si="2"/>
        <v/>
      </c>
      <c r="D37" s="218"/>
      <c r="E37" s="252"/>
      <c r="F37" s="252"/>
      <c r="G37" s="46">
        <v>4.16</v>
      </c>
      <c r="H37" s="42" t="str">
        <f t="shared" si="3"/>
        <v/>
      </c>
      <c r="I37" s="142"/>
      <c r="J37" s="143"/>
    </row>
    <row r="38" spans="1:10">
      <c r="A38" s="45">
        <v>5</v>
      </c>
      <c r="B38" s="44" t="s">
        <v>265</v>
      </c>
      <c r="C38" s="218" t="str">
        <f t="shared" si="2"/>
        <v/>
      </c>
      <c r="D38" s="218"/>
      <c r="E38" s="252"/>
      <c r="F38" s="252"/>
      <c r="G38" s="43">
        <v>3.23</v>
      </c>
      <c r="H38" s="42" t="str">
        <f t="shared" si="3"/>
        <v/>
      </c>
      <c r="I38" s="142"/>
      <c r="J38" s="143"/>
    </row>
    <row r="39" spans="1:10">
      <c r="A39" s="45">
        <v>6</v>
      </c>
      <c r="B39" s="44" t="s">
        <v>264</v>
      </c>
      <c r="C39" s="218" t="str">
        <f t="shared" si="2"/>
        <v/>
      </c>
      <c r="D39" s="218"/>
      <c r="E39" s="252"/>
      <c r="F39" s="252"/>
      <c r="G39" s="43">
        <v>2.27</v>
      </c>
      <c r="H39" s="42" t="str">
        <f t="shared" si="3"/>
        <v/>
      </c>
      <c r="I39" s="142"/>
      <c r="J39" s="143"/>
    </row>
    <row r="40" spans="1:10">
      <c r="A40" s="45">
        <v>7</v>
      </c>
      <c r="B40" s="44" t="s">
        <v>263</v>
      </c>
      <c r="C40" s="218" t="str">
        <f t="shared" si="2"/>
        <v/>
      </c>
      <c r="D40" s="218"/>
      <c r="E40" s="252"/>
      <c r="F40" s="252"/>
      <c r="G40" s="43">
        <v>4.6399999999999997</v>
      </c>
      <c r="H40" s="42" t="str">
        <f t="shared" si="3"/>
        <v/>
      </c>
      <c r="I40" s="142"/>
      <c r="J40" s="143"/>
    </row>
    <row r="41" spans="1:10" ht="18" customHeight="1">
      <c r="A41" s="249" t="s">
        <v>41</v>
      </c>
      <c r="B41" s="249"/>
      <c r="C41" s="249"/>
      <c r="D41" s="249"/>
      <c r="E41" s="249"/>
      <c r="F41" s="249"/>
      <c r="G41" s="249"/>
      <c r="H41" s="41" t="str">
        <f>IF(SUM(H34:H40)=0," ",SUM(H34:H40))</f>
        <v xml:space="preserve"> </v>
      </c>
      <c r="I41" s="40"/>
      <c r="J41" s="39"/>
    </row>
    <row r="42" spans="1:10" ht="18" customHeight="1">
      <c r="A42" s="231" t="s">
        <v>280</v>
      </c>
      <c r="B42" s="231"/>
      <c r="C42" s="231"/>
      <c r="D42" s="231"/>
      <c r="E42" s="231"/>
      <c r="F42" s="231"/>
      <c r="G42" s="231"/>
      <c r="H42" s="231"/>
      <c r="I42" s="231"/>
      <c r="J42" s="231"/>
    </row>
    <row r="43" spans="1:10" ht="18" customHeight="1">
      <c r="A43" s="61"/>
      <c r="B43" s="61"/>
      <c r="C43" s="61"/>
      <c r="D43" s="61"/>
      <c r="E43" s="61"/>
      <c r="F43" s="61"/>
      <c r="G43" s="61"/>
      <c r="H43" s="61"/>
      <c r="I43" s="60"/>
      <c r="J43" s="59"/>
    </row>
    <row r="44" spans="1:10" ht="27" customHeight="1">
      <c r="A44" s="255" t="s">
        <v>282</v>
      </c>
      <c r="B44" s="255"/>
      <c r="C44" s="54"/>
      <c r="D44" s="53"/>
      <c r="E44" s="256" t="s">
        <v>278</v>
      </c>
      <c r="F44" s="256"/>
      <c r="G44" s="256"/>
      <c r="H44" s="256"/>
      <c r="I44" s="52"/>
      <c r="J44" s="51"/>
    </row>
    <row r="45" spans="1:10" ht="14.25" customHeight="1">
      <c r="A45" s="257" t="s">
        <v>277</v>
      </c>
      <c r="B45" s="257"/>
      <c r="C45" s="257"/>
      <c r="D45" s="257"/>
      <c r="E45" s="188"/>
      <c r="F45" s="189" t="s">
        <v>276</v>
      </c>
      <c r="G45" s="258"/>
      <c r="H45" s="258"/>
      <c r="I45" s="259" t="s">
        <v>275</v>
      </c>
      <c r="J45" s="259"/>
    </row>
    <row r="46" spans="1:10" ht="31.5" customHeight="1">
      <c r="A46" s="253" t="s">
        <v>4</v>
      </c>
      <c r="B46" s="50"/>
      <c r="C46" s="218" t="s">
        <v>274</v>
      </c>
      <c r="D46" s="218"/>
      <c r="E46" s="218" t="s">
        <v>273</v>
      </c>
      <c r="F46" s="218"/>
      <c r="G46" s="218" t="s">
        <v>272</v>
      </c>
      <c r="H46" s="261" t="s">
        <v>9</v>
      </c>
      <c r="I46" s="254" t="s">
        <v>447</v>
      </c>
      <c r="J46" s="260" t="s">
        <v>271</v>
      </c>
    </row>
    <row r="47" spans="1:10" ht="56.25" customHeight="1">
      <c r="A47" s="253"/>
      <c r="B47" s="49"/>
      <c r="C47" s="218"/>
      <c r="D47" s="218"/>
      <c r="E47" s="218" t="s">
        <v>270</v>
      </c>
      <c r="F47" s="218"/>
      <c r="G47" s="218"/>
      <c r="H47" s="261"/>
      <c r="I47" s="254"/>
      <c r="J47" s="260"/>
    </row>
    <row r="48" spans="1:10">
      <c r="A48" s="48">
        <v>1</v>
      </c>
      <c r="B48" s="48">
        <v>2</v>
      </c>
      <c r="C48" s="250">
        <v>3</v>
      </c>
      <c r="D48" s="250"/>
      <c r="E48" s="251">
        <v>4</v>
      </c>
      <c r="F48" s="251"/>
      <c r="G48" s="58">
        <v>5</v>
      </c>
      <c r="H48" s="58">
        <v>6</v>
      </c>
      <c r="I48" s="144">
        <v>7</v>
      </c>
      <c r="J48" s="145">
        <v>8</v>
      </c>
    </row>
    <row r="49" spans="1:10">
      <c r="A49" s="45">
        <v>1</v>
      </c>
      <c r="B49" s="57" t="s">
        <v>269</v>
      </c>
      <c r="C49" s="218" t="str">
        <f t="shared" ref="C49:C55" si="4">IF(AND(I49="",J49=""),"",IF(AND(I49&lt;&gt;"",J49&lt;&gt;""),"podaj litry lub Mg",IF(I49&lt;&gt;"",(I49*0.755/1000),J49)))</f>
        <v/>
      </c>
      <c r="D49" s="218"/>
      <c r="E49" s="252"/>
      <c r="F49" s="252"/>
      <c r="G49" s="43">
        <v>7.84</v>
      </c>
      <c r="H49" s="42" t="str">
        <f t="shared" ref="H49:H55" si="5">IF(AND(C49="",E49=""),"",IF(AND(C49&lt;&gt;"",E49&lt;&gt;""),(C49*G49*((100-E49)/100)),(C49*G49)))</f>
        <v/>
      </c>
      <c r="I49" s="142"/>
      <c r="J49" s="143"/>
    </row>
    <row r="50" spans="1:10">
      <c r="A50" s="45">
        <v>2</v>
      </c>
      <c r="B50" s="44" t="s">
        <v>268</v>
      </c>
      <c r="C50" s="218" t="str">
        <f t="shared" si="4"/>
        <v/>
      </c>
      <c r="D50" s="218"/>
      <c r="E50" s="252"/>
      <c r="F50" s="252"/>
      <c r="G50" s="47">
        <v>0.47</v>
      </c>
      <c r="H50" s="42" t="str">
        <f t="shared" si="5"/>
        <v/>
      </c>
      <c r="I50" s="142"/>
      <c r="J50" s="143"/>
    </row>
    <row r="51" spans="1:10">
      <c r="A51" s="45">
        <v>3</v>
      </c>
      <c r="B51" s="44" t="s">
        <v>267</v>
      </c>
      <c r="C51" s="218" t="str">
        <f t="shared" si="4"/>
        <v/>
      </c>
      <c r="D51" s="218"/>
      <c r="E51" s="252"/>
      <c r="F51" s="252"/>
      <c r="G51" s="46">
        <v>4.16</v>
      </c>
      <c r="H51" s="42" t="str">
        <f t="shared" si="5"/>
        <v/>
      </c>
      <c r="I51" s="142"/>
      <c r="J51" s="143"/>
    </row>
    <row r="52" spans="1:10" ht="25.5">
      <c r="A52" s="45">
        <v>4</v>
      </c>
      <c r="B52" s="44" t="s">
        <v>266</v>
      </c>
      <c r="C52" s="218" t="str">
        <f t="shared" si="4"/>
        <v/>
      </c>
      <c r="D52" s="218"/>
      <c r="E52" s="252"/>
      <c r="F52" s="252"/>
      <c r="G52" s="46">
        <v>4.16</v>
      </c>
      <c r="H52" s="42" t="str">
        <f t="shared" si="5"/>
        <v/>
      </c>
      <c r="I52" s="142"/>
      <c r="J52" s="143"/>
    </row>
    <row r="53" spans="1:10">
      <c r="A53" s="45">
        <v>5</v>
      </c>
      <c r="B53" s="44" t="s">
        <v>265</v>
      </c>
      <c r="C53" s="218" t="str">
        <f t="shared" si="4"/>
        <v/>
      </c>
      <c r="D53" s="218"/>
      <c r="E53" s="252"/>
      <c r="F53" s="252"/>
      <c r="G53" s="43">
        <v>3.23</v>
      </c>
      <c r="H53" s="42" t="str">
        <f t="shared" si="5"/>
        <v/>
      </c>
      <c r="I53" s="142"/>
      <c r="J53" s="143"/>
    </row>
    <row r="54" spans="1:10">
      <c r="A54" s="45">
        <v>6</v>
      </c>
      <c r="B54" s="44" t="s">
        <v>264</v>
      </c>
      <c r="C54" s="218" t="str">
        <f t="shared" si="4"/>
        <v/>
      </c>
      <c r="D54" s="218"/>
      <c r="E54" s="252"/>
      <c r="F54" s="252"/>
      <c r="G54" s="43">
        <v>2.27</v>
      </c>
      <c r="H54" s="42" t="str">
        <f t="shared" si="5"/>
        <v/>
      </c>
      <c r="I54" s="142"/>
      <c r="J54" s="143"/>
    </row>
    <row r="55" spans="1:10">
      <c r="A55" s="45">
        <v>7</v>
      </c>
      <c r="B55" s="44" t="s">
        <v>263</v>
      </c>
      <c r="C55" s="218" t="str">
        <f t="shared" si="4"/>
        <v/>
      </c>
      <c r="D55" s="218"/>
      <c r="E55" s="252"/>
      <c r="F55" s="252"/>
      <c r="G55" s="43">
        <v>4.6399999999999997</v>
      </c>
      <c r="H55" s="42" t="str">
        <f t="shared" si="5"/>
        <v/>
      </c>
      <c r="I55" s="142"/>
      <c r="J55" s="143"/>
    </row>
    <row r="56" spans="1:10" ht="14.25" customHeight="1">
      <c r="A56" s="249" t="s">
        <v>41</v>
      </c>
      <c r="B56" s="249"/>
      <c r="C56" s="249"/>
      <c r="D56" s="249"/>
      <c r="E56" s="249"/>
      <c r="F56" s="249"/>
      <c r="G56" s="249"/>
      <c r="H56" s="41" t="str">
        <f>IF(SUM(H49:H55)=0," ",SUM(H49:H55))</f>
        <v xml:space="preserve"> </v>
      </c>
      <c r="I56" s="56"/>
      <c r="J56" s="55"/>
    </row>
    <row r="57" spans="1:10" ht="15" customHeight="1">
      <c r="A57" s="226" t="s">
        <v>262</v>
      </c>
      <c r="B57" s="226"/>
      <c r="C57" s="226"/>
      <c r="D57" s="226"/>
      <c r="E57" s="226"/>
      <c r="F57" s="226"/>
      <c r="G57" s="226"/>
      <c r="H57" s="226"/>
      <c r="I57" s="226"/>
      <c r="J57" s="226"/>
    </row>
    <row r="58" spans="1:10" ht="14.25" hidden="1" customHeight="1">
      <c r="A58" s="226"/>
      <c r="B58" s="226"/>
      <c r="C58" s="226"/>
      <c r="D58" s="226"/>
      <c r="E58" s="226"/>
      <c r="F58" s="226"/>
      <c r="G58" s="226"/>
      <c r="H58" s="226"/>
      <c r="I58" s="226"/>
      <c r="J58" s="226"/>
    </row>
    <row r="59" spans="1:10" ht="14.25" hidden="1" customHeight="1">
      <c r="A59" s="226"/>
      <c r="B59" s="226"/>
      <c r="C59" s="226"/>
      <c r="D59" s="226"/>
      <c r="E59" s="226"/>
      <c r="F59" s="226"/>
      <c r="G59" s="226"/>
      <c r="H59" s="226"/>
      <c r="I59" s="226"/>
      <c r="J59" s="226"/>
    </row>
    <row r="60" spans="1:10" ht="27" customHeight="1">
      <c r="A60" s="255" t="s">
        <v>281</v>
      </c>
      <c r="B60" s="255"/>
      <c r="C60" s="54"/>
      <c r="D60" s="53"/>
      <c r="E60" s="256" t="s">
        <v>278</v>
      </c>
      <c r="F60" s="256"/>
      <c r="G60" s="256"/>
      <c r="H60" s="256"/>
      <c r="I60" s="52"/>
      <c r="J60" s="51"/>
    </row>
    <row r="61" spans="1:10" ht="14.25" customHeight="1">
      <c r="A61" s="257" t="s">
        <v>277</v>
      </c>
      <c r="B61" s="257"/>
      <c r="C61" s="257"/>
      <c r="D61" s="257"/>
      <c r="E61" s="188"/>
      <c r="F61" s="189" t="s">
        <v>276</v>
      </c>
      <c r="G61" s="258" t="s">
        <v>446</v>
      </c>
      <c r="H61" s="258"/>
      <c r="I61" s="259" t="s">
        <v>275</v>
      </c>
      <c r="J61" s="259"/>
    </row>
    <row r="62" spans="1:10" ht="32.25" customHeight="1">
      <c r="A62" s="253" t="s">
        <v>4</v>
      </c>
      <c r="B62" s="50"/>
      <c r="C62" s="218" t="s">
        <v>274</v>
      </c>
      <c r="D62" s="218"/>
      <c r="E62" s="218" t="s">
        <v>273</v>
      </c>
      <c r="F62" s="218"/>
      <c r="G62" s="218" t="s">
        <v>272</v>
      </c>
      <c r="H62" s="261" t="s">
        <v>9</v>
      </c>
      <c r="I62" s="254" t="s">
        <v>447</v>
      </c>
      <c r="J62" s="260" t="s">
        <v>271</v>
      </c>
    </row>
    <row r="63" spans="1:10" ht="40.5" customHeight="1">
      <c r="A63" s="253"/>
      <c r="B63" s="49"/>
      <c r="C63" s="218"/>
      <c r="D63" s="218"/>
      <c r="E63" s="218" t="s">
        <v>270</v>
      </c>
      <c r="F63" s="218"/>
      <c r="G63" s="218"/>
      <c r="H63" s="261"/>
      <c r="I63" s="254"/>
      <c r="J63" s="260"/>
    </row>
    <row r="64" spans="1:10">
      <c r="A64" s="48">
        <v>1</v>
      </c>
      <c r="B64" s="48">
        <v>2</v>
      </c>
      <c r="C64" s="250">
        <v>3</v>
      </c>
      <c r="D64" s="250"/>
      <c r="E64" s="250">
        <v>4</v>
      </c>
      <c r="F64" s="250"/>
      <c r="G64" s="48">
        <v>5</v>
      </c>
      <c r="H64" s="48">
        <v>6</v>
      </c>
      <c r="I64" s="140">
        <v>7</v>
      </c>
      <c r="J64" s="141">
        <v>8</v>
      </c>
    </row>
    <row r="65" spans="1:10">
      <c r="A65" s="45">
        <v>1</v>
      </c>
      <c r="B65" s="44" t="s">
        <v>269</v>
      </c>
      <c r="C65" s="218" t="str">
        <f t="shared" ref="C65:C71" si="6">IF(AND(I65="",J65=""),"",IF(AND(I65&lt;&gt;"",J65&lt;&gt;""),"podaj litry lub Mg",IF(I65&lt;&gt;"",(I65*0.755/1000),J65)))</f>
        <v/>
      </c>
      <c r="D65" s="218"/>
      <c r="E65" s="252"/>
      <c r="F65" s="252"/>
      <c r="G65" s="43">
        <v>7.84</v>
      </c>
      <c r="H65" s="42" t="str">
        <f t="shared" ref="H65:H71" si="7">IF(AND(C65="",E65=""),"",IF(AND(C65&lt;&gt;"",E65&lt;&gt;""),(C65*G65*((100-E65)/100)),(C65*G65)))</f>
        <v/>
      </c>
      <c r="I65" s="142"/>
      <c r="J65" s="143"/>
    </row>
    <row r="66" spans="1:10">
      <c r="A66" s="45">
        <v>2</v>
      </c>
      <c r="B66" s="44" t="s">
        <v>268</v>
      </c>
      <c r="C66" s="218" t="str">
        <f t="shared" si="6"/>
        <v/>
      </c>
      <c r="D66" s="218"/>
      <c r="E66" s="252"/>
      <c r="F66" s="252"/>
      <c r="G66" s="47">
        <v>0.47</v>
      </c>
      <c r="H66" s="42" t="str">
        <f t="shared" si="7"/>
        <v/>
      </c>
      <c r="I66" s="142"/>
      <c r="J66" s="143"/>
    </row>
    <row r="67" spans="1:10">
      <c r="A67" s="45">
        <v>3</v>
      </c>
      <c r="B67" s="44" t="s">
        <v>267</v>
      </c>
      <c r="C67" s="218" t="str">
        <f t="shared" si="6"/>
        <v/>
      </c>
      <c r="D67" s="218"/>
      <c r="E67" s="252"/>
      <c r="F67" s="252"/>
      <c r="G67" s="46">
        <v>4.16</v>
      </c>
      <c r="H67" s="42" t="str">
        <f t="shared" si="7"/>
        <v/>
      </c>
      <c r="I67" s="142"/>
      <c r="J67" s="143"/>
    </row>
    <row r="68" spans="1:10" ht="25.5">
      <c r="A68" s="45">
        <v>4</v>
      </c>
      <c r="B68" s="44" t="s">
        <v>266</v>
      </c>
      <c r="C68" s="218" t="str">
        <f t="shared" si="6"/>
        <v/>
      </c>
      <c r="D68" s="218"/>
      <c r="E68" s="252"/>
      <c r="F68" s="252"/>
      <c r="G68" s="46">
        <v>4.16</v>
      </c>
      <c r="H68" s="42" t="str">
        <f t="shared" si="7"/>
        <v/>
      </c>
      <c r="I68" s="142"/>
      <c r="J68" s="143"/>
    </row>
    <row r="69" spans="1:10">
      <c r="A69" s="45">
        <v>5</v>
      </c>
      <c r="B69" s="44" t="s">
        <v>265</v>
      </c>
      <c r="C69" s="218" t="str">
        <f t="shared" si="6"/>
        <v/>
      </c>
      <c r="D69" s="218"/>
      <c r="E69" s="252"/>
      <c r="F69" s="252"/>
      <c r="G69" s="43">
        <v>3.23</v>
      </c>
      <c r="H69" s="42" t="str">
        <f t="shared" si="7"/>
        <v/>
      </c>
      <c r="I69" s="142"/>
      <c r="J69" s="143"/>
    </row>
    <row r="70" spans="1:10">
      <c r="A70" s="45">
        <v>6</v>
      </c>
      <c r="B70" s="44" t="s">
        <v>264</v>
      </c>
      <c r="C70" s="218" t="str">
        <f t="shared" si="6"/>
        <v/>
      </c>
      <c r="D70" s="218"/>
      <c r="E70" s="252"/>
      <c r="F70" s="252"/>
      <c r="G70" s="43">
        <v>2.27</v>
      </c>
      <c r="H70" s="42" t="str">
        <f t="shared" si="7"/>
        <v/>
      </c>
      <c r="I70" s="142"/>
      <c r="J70" s="143"/>
    </row>
    <row r="71" spans="1:10">
      <c r="A71" s="45">
        <v>7</v>
      </c>
      <c r="B71" s="44" t="s">
        <v>263</v>
      </c>
      <c r="C71" s="218" t="str">
        <f t="shared" si="6"/>
        <v/>
      </c>
      <c r="D71" s="218"/>
      <c r="E71" s="252"/>
      <c r="F71" s="252"/>
      <c r="G71" s="43">
        <v>4.6399999999999997</v>
      </c>
      <c r="H71" s="42" t="str">
        <f t="shared" si="7"/>
        <v/>
      </c>
      <c r="I71" s="142"/>
      <c r="J71" s="143"/>
    </row>
    <row r="72" spans="1:10" ht="14.25" customHeight="1">
      <c r="A72" s="249" t="s">
        <v>41</v>
      </c>
      <c r="B72" s="249"/>
      <c r="C72" s="249"/>
      <c r="D72" s="249"/>
      <c r="E72" s="249"/>
      <c r="F72" s="249"/>
      <c r="G72" s="249"/>
      <c r="H72" s="41" t="str">
        <f>IF(SUM(H65:H71)=0," ",SUM(H65:H71))</f>
        <v xml:space="preserve"> </v>
      </c>
      <c r="I72" s="56"/>
      <c r="J72" s="55"/>
    </row>
    <row r="73" spans="1:10" ht="18.75" customHeight="1">
      <c r="A73" s="226" t="s">
        <v>280</v>
      </c>
      <c r="B73" s="226"/>
      <c r="C73" s="226"/>
      <c r="D73" s="226"/>
      <c r="E73" s="226"/>
      <c r="F73" s="226"/>
      <c r="G73" s="226"/>
      <c r="H73" s="226"/>
      <c r="I73" s="226"/>
      <c r="J73" s="226"/>
    </row>
    <row r="74" spans="1:10" ht="12" hidden="1" customHeight="1">
      <c r="A74" s="226"/>
      <c r="B74" s="226"/>
      <c r="C74" s="226"/>
      <c r="D74" s="226"/>
      <c r="E74" s="226"/>
      <c r="F74" s="226"/>
      <c r="G74" s="226"/>
      <c r="H74" s="226"/>
      <c r="I74" s="226"/>
      <c r="J74" s="226"/>
    </row>
    <row r="75" spans="1:10" ht="14.25" hidden="1" customHeight="1">
      <c r="A75" s="226"/>
      <c r="B75" s="226"/>
      <c r="C75" s="226"/>
      <c r="D75" s="226"/>
      <c r="E75" s="226"/>
      <c r="F75" s="226"/>
      <c r="G75" s="226"/>
      <c r="H75" s="226"/>
      <c r="I75" s="226"/>
      <c r="J75" s="226"/>
    </row>
    <row r="76" spans="1:10" ht="27" customHeight="1">
      <c r="A76" s="255" t="s">
        <v>279</v>
      </c>
      <c r="B76" s="255"/>
      <c r="C76" s="54"/>
      <c r="D76" s="53"/>
      <c r="E76" s="256" t="s">
        <v>278</v>
      </c>
      <c r="F76" s="256"/>
      <c r="G76" s="256"/>
      <c r="H76" s="256"/>
      <c r="I76" s="52"/>
      <c r="J76" s="51"/>
    </row>
    <row r="77" spans="1:10" ht="14.25" customHeight="1">
      <c r="A77" s="257" t="s">
        <v>277</v>
      </c>
      <c r="B77" s="257"/>
      <c r="C77" s="257"/>
      <c r="D77" s="257"/>
      <c r="E77" s="188"/>
      <c r="F77" s="189" t="s">
        <v>276</v>
      </c>
      <c r="G77" s="258"/>
      <c r="H77" s="258"/>
      <c r="I77" s="259" t="s">
        <v>275</v>
      </c>
      <c r="J77" s="259"/>
    </row>
    <row r="78" spans="1:10" ht="34.5" customHeight="1">
      <c r="A78" s="253" t="s">
        <v>4</v>
      </c>
      <c r="B78" s="50"/>
      <c r="C78" s="218" t="s">
        <v>274</v>
      </c>
      <c r="D78" s="218"/>
      <c r="E78" s="218" t="s">
        <v>273</v>
      </c>
      <c r="F78" s="218"/>
      <c r="G78" s="218" t="s">
        <v>272</v>
      </c>
      <c r="H78" s="218" t="s">
        <v>9</v>
      </c>
      <c r="I78" s="254" t="s">
        <v>447</v>
      </c>
      <c r="J78" s="260" t="s">
        <v>271</v>
      </c>
    </row>
    <row r="79" spans="1:10" ht="46.5" customHeight="1">
      <c r="A79" s="253"/>
      <c r="B79" s="49"/>
      <c r="C79" s="218"/>
      <c r="D79" s="218"/>
      <c r="E79" s="218" t="s">
        <v>270</v>
      </c>
      <c r="F79" s="218"/>
      <c r="G79" s="218"/>
      <c r="H79" s="218"/>
      <c r="I79" s="254"/>
      <c r="J79" s="260"/>
    </row>
    <row r="80" spans="1:10">
      <c r="A80" s="48">
        <v>1</v>
      </c>
      <c r="B80" s="48">
        <v>2</v>
      </c>
      <c r="C80" s="250">
        <v>3</v>
      </c>
      <c r="D80" s="250"/>
      <c r="E80" s="251">
        <v>4</v>
      </c>
      <c r="F80" s="251"/>
      <c r="G80" s="48">
        <v>5</v>
      </c>
      <c r="H80" s="48">
        <v>6</v>
      </c>
      <c r="I80" s="144">
        <v>7</v>
      </c>
      <c r="J80" s="145">
        <v>8</v>
      </c>
    </row>
    <row r="81" spans="1:10">
      <c r="A81" s="45">
        <v>1</v>
      </c>
      <c r="B81" s="44" t="s">
        <v>269</v>
      </c>
      <c r="C81" s="218" t="str">
        <f t="shared" ref="C81:C87" si="8">IF(AND(I81="",J81=""),"",IF(AND(I81&lt;&gt;"",J81&lt;&gt;""),"podaj litry lub Mg",IF(I81&lt;&gt;"",(I81*0.755/1000),J81)))</f>
        <v/>
      </c>
      <c r="D81" s="218"/>
      <c r="E81" s="252"/>
      <c r="F81" s="252"/>
      <c r="G81" s="43">
        <v>7.84</v>
      </c>
      <c r="H81" s="42" t="str">
        <f t="shared" ref="H81:H87" si="9">IF(AND(C81="",E81=""),"",IF(AND(C81&lt;&gt;"",E81&lt;&gt;""),(C81*G81*((100-E81)/100)),(C81*G81)))</f>
        <v/>
      </c>
      <c r="I81" s="142"/>
      <c r="J81" s="143"/>
    </row>
    <row r="82" spans="1:10">
      <c r="A82" s="45">
        <v>2</v>
      </c>
      <c r="B82" s="44" t="s">
        <v>268</v>
      </c>
      <c r="C82" s="218" t="str">
        <f t="shared" si="8"/>
        <v/>
      </c>
      <c r="D82" s="218"/>
      <c r="E82" s="252"/>
      <c r="F82" s="252"/>
      <c r="G82" s="47">
        <v>0.47</v>
      </c>
      <c r="H82" s="42" t="str">
        <f t="shared" si="9"/>
        <v/>
      </c>
      <c r="I82" s="142"/>
      <c r="J82" s="143"/>
    </row>
    <row r="83" spans="1:10">
      <c r="A83" s="45">
        <v>3</v>
      </c>
      <c r="B83" s="44" t="s">
        <v>267</v>
      </c>
      <c r="C83" s="218" t="str">
        <f t="shared" si="8"/>
        <v/>
      </c>
      <c r="D83" s="218"/>
      <c r="E83" s="252"/>
      <c r="F83" s="252"/>
      <c r="G83" s="46">
        <v>4.16</v>
      </c>
      <c r="H83" s="42" t="str">
        <f t="shared" si="9"/>
        <v/>
      </c>
      <c r="I83" s="142"/>
      <c r="J83" s="143"/>
    </row>
    <row r="84" spans="1:10" ht="25.5">
      <c r="A84" s="45">
        <v>4</v>
      </c>
      <c r="B84" s="44" t="s">
        <v>266</v>
      </c>
      <c r="C84" s="218" t="str">
        <f t="shared" si="8"/>
        <v/>
      </c>
      <c r="D84" s="218"/>
      <c r="E84" s="252"/>
      <c r="F84" s="252"/>
      <c r="G84" s="46">
        <v>4.16</v>
      </c>
      <c r="H84" s="42" t="str">
        <f t="shared" si="9"/>
        <v/>
      </c>
      <c r="I84" s="142"/>
      <c r="J84" s="143"/>
    </row>
    <row r="85" spans="1:10">
      <c r="A85" s="45">
        <v>5</v>
      </c>
      <c r="B85" s="44" t="s">
        <v>265</v>
      </c>
      <c r="C85" s="218" t="str">
        <f t="shared" si="8"/>
        <v/>
      </c>
      <c r="D85" s="218"/>
      <c r="E85" s="252"/>
      <c r="F85" s="252"/>
      <c r="G85" s="43">
        <v>3.23</v>
      </c>
      <c r="H85" s="42" t="str">
        <f t="shared" si="9"/>
        <v/>
      </c>
      <c r="I85" s="142"/>
      <c r="J85" s="143"/>
    </row>
    <row r="86" spans="1:10">
      <c r="A86" s="45">
        <v>6</v>
      </c>
      <c r="B86" s="44" t="s">
        <v>264</v>
      </c>
      <c r="C86" s="218" t="str">
        <f t="shared" si="8"/>
        <v/>
      </c>
      <c r="D86" s="218"/>
      <c r="E86" s="252"/>
      <c r="F86" s="252"/>
      <c r="G86" s="43">
        <v>2.27</v>
      </c>
      <c r="H86" s="42" t="str">
        <f t="shared" si="9"/>
        <v/>
      </c>
      <c r="I86" s="142"/>
      <c r="J86" s="143"/>
    </row>
    <row r="87" spans="1:10">
      <c r="A87" s="45">
        <v>7</v>
      </c>
      <c r="B87" s="44" t="s">
        <v>263</v>
      </c>
      <c r="C87" s="218" t="str">
        <f t="shared" si="8"/>
        <v/>
      </c>
      <c r="D87" s="218"/>
      <c r="E87" s="252"/>
      <c r="F87" s="252"/>
      <c r="G87" s="43">
        <v>4.6399999999999997</v>
      </c>
      <c r="H87" s="42" t="str">
        <f t="shared" si="9"/>
        <v/>
      </c>
      <c r="I87" s="142"/>
      <c r="J87" s="143"/>
    </row>
    <row r="88" spans="1:10" ht="14.25" customHeight="1">
      <c r="A88" s="249" t="s">
        <v>41</v>
      </c>
      <c r="B88" s="249"/>
      <c r="C88" s="249"/>
      <c r="D88" s="249"/>
      <c r="E88" s="249"/>
      <c r="F88" s="249"/>
      <c r="G88" s="249"/>
      <c r="H88" s="41" t="str">
        <f>IF(SUM(H81:H87)=0," ",SUM(H81:H87))</f>
        <v xml:space="preserve"> </v>
      </c>
      <c r="I88" s="40"/>
      <c r="J88" s="39"/>
    </row>
    <row r="89" spans="1:10" ht="13.5" customHeight="1">
      <c r="A89" s="226" t="s">
        <v>262</v>
      </c>
      <c r="B89" s="226"/>
      <c r="C89" s="226"/>
      <c r="D89" s="226"/>
      <c r="E89" s="226"/>
      <c r="F89" s="226"/>
      <c r="G89" s="226"/>
      <c r="H89" s="226"/>
      <c r="I89" s="226"/>
      <c r="J89" s="226"/>
    </row>
    <row r="90" spans="1:10" ht="17.25" hidden="1" customHeight="1"/>
    <row r="91" spans="1:10" ht="17.25" hidden="1" customHeight="1">
      <c r="B91" s="38" t="s">
        <v>261</v>
      </c>
    </row>
    <row r="92" spans="1:10" ht="17.25" hidden="1" customHeight="1">
      <c r="B92" s="38" t="s">
        <v>260</v>
      </c>
    </row>
    <row r="93" spans="1:10" ht="17.25" hidden="1" customHeight="1">
      <c r="B93" s="38" t="s">
        <v>259</v>
      </c>
    </row>
    <row r="94" spans="1:10" ht="17.25" hidden="1" customHeight="1">
      <c r="B94" s="38" t="s">
        <v>258</v>
      </c>
    </row>
    <row r="95" spans="1:10" ht="17.25" hidden="1" customHeight="1">
      <c r="B95" s="38" t="s">
        <v>257</v>
      </c>
    </row>
    <row r="96" spans="1:10" ht="17.25" hidden="1" customHeight="1">
      <c r="B96" s="38" t="s">
        <v>256</v>
      </c>
    </row>
    <row r="97" spans="2:2" ht="17.25" hidden="1" customHeight="1">
      <c r="B97" s="38" t="s">
        <v>255</v>
      </c>
    </row>
    <row r="98" spans="2:2" ht="17.25" hidden="1" customHeight="1">
      <c r="B98" s="38" t="s">
        <v>254</v>
      </c>
    </row>
    <row r="99" spans="2:2" ht="17.25" hidden="1" customHeight="1">
      <c r="B99" s="38" t="s">
        <v>253</v>
      </c>
    </row>
    <row r="100" spans="2:2" ht="17.25" hidden="1" customHeight="1">
      <c r="B100" s="38" t="s">
        <v>252</v>
      </c>
    </row>
    <row r="101" spans="2:2" ht="17.25" hidden="1" customHeight="1">
      <c r="B101" s="38" t="s">
        <v>251</v>
      </c>
    </row>
    <row r="102" spans="2:2" ht="17.25" hidden="1" customHeight="1">
      <c r="B102" s="38" t="s">
        <v>250</v>
      </c>
    </row>
    <row r="103" spans="2:2" ht="17.25" hidden="1" customHeight="1">
      <c r="B103" s="38" t="s">
        <v>249</v>
      </c>
    </row>
    <row r="104" spans="2:2" ht="17.25" hidden="1" customHeight="1">
      <c r="B104" s="38" t="s">
        <v>248</v>
      </c>
    </row>
    <row r="105" spans="2:2" ht="17.25" hidden="1" customHeight="1">
      <c r="B105" s="38" t="s">
        <v>247</v>
      </c>
    </row>
    <row r="106" spans="2:2" ht="17.25" hidden="1" customHeight="1">
      <c r="B106" s="38" t="s">
        <v>246</v>
      </c>
    </row>
    <row r="107" spans="2:2" ht="17.25" hidden="1" customHeight="1">
      <c r="B107" s="38" t="s">
        <v>245</v>
      </c>
    </row>
    <row r="108" spans="2:2" ht="17.25" hidden="1" customHeight="1">
      <c r="B108" s="38" t="s">
        <v>244</v>
      </c>
    </row>
    <row r="109" spans="2:2" ht="17.25" hidden="1" customHeight="1">
      <c r="B109" s="38" t="s">
        <v>243</v>
      </c>
    </row>
    <row r="110" spans="2:2" ht="17.25" hidden="1" customHeight="1">
      <c r="B110" s="38" t="s">
        <v>242</v>
      </c>
    </row>
    <row r="111" spans="2:2" ht="17.25" hidden="1" customHeight="1">
      <c r="B111" s="38" t="s">
        <v>241</v>
      </c>
    </row>
    <row r="112" spans="2:2" ht="17.25" hidden="1" customHeight="1">
      <c r="B112" s="38" t="s">
        <v>240</v>
      </c>
    </row>
    <row r="113" spans="2:2" ht="17.25" hidden="1" customHeight="1">
      <c r="B113" s="38" t="s">
        <v>239</v>
      </c>
    </row>
    <row r="114" spans="2:2" ht="17.25" hidden="1" customHeight="1">
      <c r="B114" s="38" t="s">
        <v>238</v>
      </c>
    </row>
    <row r="115" spans="2:2" ht="17.25" hidden="1" customHeight="1">
      <c r="B115" s="38" t="s">
        <v>237</v>
      </c>
    </row>
    <row r="116" spans="2:2" ht="17.25" hidden="1" customHeight="1">
      <c r="B116" s="38" t="s">
        <v>236</v>
      </c>
    </row>
    <row r="117" spans="2:2" ht="17.25" hidden="1" customHeight="1">
      <c r="B117" s="38" t="s">
        <v>235</v>
      </c>
    </row>
    <row r="118" spans="2:2" ht="17.25" hidden="1" customHeight="1">
      <c r="B118" s="38" t="s">
        <v>234</v>
      </c>
    </row>
    <row r="119" spans="2:2" ht="17.25" hidden="1" customHeight="1">
      <c r="B119" s="38" t="s">
        <v>233</v>
      </c>
    </row>
    <row r="120" spans="2:2" ht="17.25" hidden="1" customHeight="1">
      <c r="B120" s="38" t="s">
        <v>232</v>
      </c>
    </row>
    <row r="121" spans="2:2" ht="17.25" hidden="1" customHeight="1">
      <c r="B121" s="38" t="s">
        <v>231</v>
      </c>
    </row>
    <row r="122" spans="2:2" ht="17.25" hidden="1" customHeight="1">
      <c r="B122" s="38" t="s">
        <v>230</v>
      </c>
    </row>
    <row r="123" spans="2:2" ht="17.25" hidden="1" customHeight="1">
      <c r="B123" s="38" t="s">
        <v>229</v>
      </c>
    </row>
    <row r="124" spans="2:2" ht="17.25" hidden="1" customHeight="1">
      <c r="B124" s="38" t="s">
        <v>228</v>
      </c>
    </row>
    <row r="125" spans="2:2" ht="17.25" hidden="1" customHeight="1">
      <c r="B125" s="38" t="s">
        <v>227</v>
      </c>
    </row>
    <row r="126" spans="2:2" ht="17.25" hidden="1" customHeight="1">
      <c r="B126" s="38" t="s">
        <v>226</v>
      </c>
    </row>
    <row r="127" spans="2:2" ht="17.25" hidden="1" customHeight="1">
      <c r="B127" s="38" t="s">
        <v>225</v>
      </c>
    </row>
    <row r="128" spans="2:2" ht="17.25" hidden="1" customHeight="1">
      <c r="B128" s="38" t="s">
        <v>224</v>
      </c>
    </row>
    <row r="129" spans="2:2" ht="17.25" hidden="1" customHeight="1">
      <c r="B129" s="38" t="s">
        <v>223</v>
      </c>
    </row>
    <row r="130" spans="2:2" ht="17.25" hidden="1" customHeight="1">
      <c r="B130" s="38" t="s">
        <v>222</v>
      </c>
    </row>
    <row r="131" spans="2:2" ht="17.25" hidden="1" customHeight="1">
      <c r="B131" s="38" t="s">
        <v>221</v>
      </c>
    </row>
    <row r="132" spans="2:2" ht="17.25" hidden="1" customHeight="1">
      <c r="B132" s="38" t="s">
        <v>220</v>
      </c>
    </row>
    <row r="133" spans="2:2" ht="17.25" hidden="1" customHeight="1">
      <c r="B133" s="38" t="s">
        <v>219</v>
      </c>
    </row>
    <row r="134" spans="2:2" ht="17.25" hidden="1" customHeight="1">
      <c r="B134" s="38" t="s">
        <v>218</v>
      </c>
    </row>
    <row r="135" spans="2:2" ht="17.25" hidden="1" customHeight="1">
      <c r="B135" s="38" t="s">
        <v>217</v>
      </c>
    </row>
    <row r="136" spans="2:2" ht="17.25" hidden="1" customHeight="1">
      <c r="B136" s="38" t="s">
        <v>216</v>
      </c>
    </row>
    <row r="137" spans="2:2" ht="17.25" hidden="1" customHeight="1">
      <c r="B137" s="38" t="s">
        <v>215</v>
      </c>
    </row>
    <row r="138" spans="2:2" ht="17.25" hidden="1" customHeight="1">
      <c r="B138" s="38" t="s">
        <v>214</v>
      </c>
    </row>
    <row r="139" spans="2:2" ht="17.25" hidden="1" customHeight="1">
      <c r="B139" s="38" t="s">
        <v>213</v>
      </c>
    </row>
    <row r="140" spans="2:2" ht="17.25" hidden="1" customHeight="1">
      <c r="B140" s="38" t="s">
        <v>212</v>
      </c>
    </row>
    <row r="141" spans="2:2" ht="17.25" hidden="1" customHeight="1">
      <c r="B141" s="38" t="s">
        <v>211</v>
      </c>
    </row>
    <row r="142" spans="2:2" ht="17.25" hidden="1" customHeight="1">
      <c r="B142" s="38" t="s">
        <v>210</v>
      </c>
    </row>
    <row r="143" spans="2:2" ht="17.25" hidden="1" customHeight="1">
      <c r="B143" s="38" t="s">
        <v>209</v>
      </c>
    </row>
    <row r="144" spans="2:2" ht="17.25" hidden="1" customHeight="1">
      <c r="B144" s="38" t="s">
        <v>208</v>
      </c>
    </row>
    <row r="145" spans="2:2" ht="17.25" hidden="1" customHeight="1">
      <c r="B145" s="38" t="s">
        <v>207</v>
      </c>
    </row>
    <row r="146" spans="2:2" ht="17.25" hidden="1" customHeight="1">
      <c r="B146" s="38" t="s">
        <v>206</v>
      </c>
    </row>
    <row r="147" spans="2:2" ht="17.25" hidden="1" customHeight="1">
      <c r="B147" s="38" t="s">
        <v>205</v>
      </c>
    </row>
    <row r="148" spans="2:2" ht="17.25" hidden="1" customHeight="1">
      <c r="B148" s="38" t="s">
        <v>204</v>
      </c>
    </row>
    <row r="149" spans="2:2" ht="17.25" hidden="1" customHeight="1">
      <c r="B149" s="38" t="s">
        <v>203</v>
      </c>
    </row>
    <row r="150" spans="2:2" ht="17.25" hidden="1" customHeight="1">
      <c r="B150" s="38" t="s">
        <v>202</v>
      </c>
    </row>
    <row r="151" spans="2:2" ht="17.25" hidden="1" customHeight="1">
      <c r="B151" s="38" t="s">
        <v>201</v>
      </c>
    </row>
    <row r="152" spans="2:2" ht="17.25" hidden="1" customHeight="1">
      <c r="B152" s="38" t="s">
        <v>200</v>
      </c>
    </row>
    <row r="153" spans="2:2" ht="17.25" hidden="1" customHeight="1">
      <c r="B153" s="38" t="s">
        <v>199</v>
      </c>
    </row>
    <row r="154" spans="2:2" ht="17.25" hidden="1" customHeight="1">
      <c r="B154" s="38" t="s">
        <v>198</v>
      </c>
    </row>
    <row r="155" spans="2:2" ht="17.25" hidden="1" customHeight="1">
      <c r="B155" s="38" t="s">
        <v>197</v>
      </c>
    </row>
    <row r="156" spans="2:2" ht="17.25" hidden="1" customHeight="1">
      <c r="B156" s="38" t="s">
        <v>196</v>
      </c>
    </row>
    <row r="157" spans="2:2" ht="17.25" hidden="1" customHeight="1">
      <c r="B157" s="38" t="s">
        <v>195</v>
      </c>
    </row>
    <row r="158" spans="2:2" ht="17.25" hidden="1" customHeight="1">
      <c r="B158" s="38" t="s">
        <v>194</v>
      </c>
    </row>
    <row r="159" spans="2:2" ht="17.25" hidden="1" customHeight="1">
      <c r="B159" s="38" t="s">
        <v>193</v>
      </c>
    </row>
    <row r="160" spans="2:2" ht="17.25" hidden="1" customHeight="1">
      <c r="B160" s="38" t="s">
        <v>192</v>
      </c>
    </row>
    <row r="161" spans="2:2" ht="17.25" hidden="1" customHeight="1">
      <c r="B161" s="38" t="s">
        <v>191</v>
      </c>
    </row>
    <row r="162" spans="2:2" ht="17.25" hidden="1" customHeight="1">
      <c r="B162" s="38" t="s">
        <v>190</v>
      </c>
    </row>
    <row r="163" spans="2:2" ht="17.25" hidden="1" customHeight="1">
      <c r="B163" s="38" t="s">
        <v>189</v>
      </c>
    </row>
    <row r="164" spans="2:2" ht="17.25" hidden="1" customHeight="1">
      <c r="B164" s="38" t="s">
        <v>188</v>
      </c>
    </row>
    <row r="165" spans="2:2" ht="17.25" hidden="1" customHeight="1">
      <c r="B165" s="38" t="s">
        <v>187</v>
      </c>
    </row>
    <row r="166" spans="2:2" ht="17.25" hidden="1" customHeight="1">
      <c r="B166" s="38" t="s">
        <v>186</v>
      </c>
    </row>
    <row r="167" spans="2:2" ht="17.25" hidden="1" customHeight="1">
      <c r="B167" s="38" t="s">
        <v>185</v>
      </c>
    </row>
    <row r="168" spans="2:2" ht="17.25" hidden="1" customHeight="1">
      <c r="B168" s="38" t="s">
        <v>184</v>
      </c>
    </row>
    <row r="169" spans="2:2" ht="17.25" hidden="1" customHeight="1">
      <c r="B169" s="38" t="s">
        <v>183</v>
      </c>
    </row>
    <row r="170" spans="2:2" ht="17.25" hidden="1" customHeight="1">
      <c r="B170" s="38" t="s">
        <v>182</v>
      </c>
    </row>
    <row r="171" spans="2:2" ht="17.25" hidden="1" customHeight="1">
      <c r="B171" s="38" t="s">
        <v>181</v>
      </c>
    </row>
    <row r="172" spans="2:2" ht="17.25" hidden="1" customHeight="1">
      <c r="B172" s="38" t="s">
        <v>180</v>
      </c>
    </row>
    <row r="173" spans="2:2" ht="17.25" hidden="1" customHeight="1">
      <c r="B173" s="38" t="s">
        <v>179</v>
      </c>
    </row>
    <row r="174" spans="2:2" ht="17.25" hidden="1" customHeight="1">
      <c r="B174" s="38" t="s">
        <v>178</v>
      </c>
    </row>
    <row r="175" spans="2:2" ht="17.25" hidden="1" customHeight="1">
      <c r="B175" s="38" t="s">
        <v>177</v>
      </c>
    </row>
    <row r="176" spans="2:2" ht="17.25" hidden="1" customHeight="1">
      <c r="B176" s="38" t="s">
        <v>176</v>
      </c>
    </row>
    <row r="177" spans="2:2" ht="17.25" hidden="1" customHeight="1">
      <c r="B177" s="38" t="s">
        <v>175</v>
      </c>
    </row>
    <row r="178" spans="2:2" ht="17.25" hidden="1" customHeight="1">
      <c r="B178" s="38" t="s">
        <v>174</v>
      </c>
    </row>
    <row r="179" spans="2:2" ht="17.25" hidden="1" customHeight="1">
      <c r="B179" s="38" t="s">
        <v>173</v>
      </c>
    </row>
    <row r="180" spans="2:2" ht="17.25" hidden="1" customHeight="1">
      <c r="B180" s="38" t="s">
        <v>172</v>
      </c>
    </row>
    <row r="181" spans="2:2" ht="17.25" hidden="1" customHeight="1">
      <c r="B181" s="38" t="s">
        <v>171</v>
      </c>
    </row>
    <row r="182" spans="2:2" ht="17.25" hidden="1" customHeight="1">
      <c r="B182" s="38" t="s">
        <v>170</v>
      </c>
    </row>
    <row r="183" spans="2:2" ht="17.25" hidden="1" customHeight="1">
      <c r="B183" s="38" t="s">
        <v>169</v>
      </c>
    </row>
    <row r="184" spans="2:2" ht="17.25" hidden="1" customHeight="1">
      <c r="B184" s="38" t="s">
        <v>168</v>
      </c>
    </row>
    <row r="185" spans="2:2" ht="17.25" hidden="1" customHeight="1">
      <c r="B185" s="38" t="s">
        <v>167</v>
      </c>
    </row>
    <row r="186" spans="2:2" ht="17.25" hidden="1" customHeight="1">
      <c r="B186" s="38" t="s">
        <v>166</v>
      </c>
    </row>
    <row r="187" spans="2:2" ht="17.25" hidden="1" customHeight="1">
      <c r="B187" s="38" t="s">
        <v>165</v>
      </c>
    </row>
    <row r="188" spans="2:2" ht="17.25" hidden="1" customHeight="1">
      <c r="B188" s="38" t="s">
        <v>164</v>
      </c>
    </row>
    <row r="189" spans="2:2" ht="17.25" hidden="1" customHeight="1">
      <c r="B189" s="38" t="s">
        <v>163</v>
      </c>
    </row>
    <row r="190" spans="2:2" ht="17.25" hidden="1" customHeight="1">
      <c r="B190" s="38" t="s">
        <v>162</v>
      </c>
    </row>
    <row r="191" spans="2:2" ht="17.25" hidden="1" customHeight="1">
      <c r="B191" s="38" t="s">
        <v>161</v>
      </c>
    </row>
    <row r="192" spans="2:2" ht="17.25" hidden="1" customHeight="1">
      <c r="B192" s="38" t="s">
        <v>160</v>
      </c>
    </row>
    <row r="193" spans="2:2" ht="17.25" hidden="1" customHeight="1">
      <c r="B193" s="38" t="s">
        <v>159</v>
      </c>
    </row>
    <row r="194" spans="2:2" ht="17.25" hidden="1" customHeight="1">
      <c r="B194" s="38" t="s">
        <v>158</v>
      </c>
    </row>
    <row r="195" spans="2:2" ht="17.25" hidden="1" customHeight="1">
      <c r="B195" s="38" t="s">
        <v>157</v>
      </c>
    </row>
    <row r="196" spans="2:2" ht="17.25" hidden="1" customHeight="1">
      <c r="B196" s="38" t="s">
        <v>156</v>
      </c>
    </row>
    <row r="197" spans="2:2" ht="17.25" hidden="1" customHeight="1">
      <c r="B197" s="38" t="s">
        <v>155</v>
      </c>
    </row>
    <row r="198" spans="2:2" ht="17.25" hidden="1" customHeight="1">
      <c r="B198" s="38" t="s">
        <v>154</v>
      </c>
    </row>
    <row r="199" spans="2:2" ht="17.25" hidden="1" customHeight="1">
      <c r="B199" s="38" t="s">
        <v>153</v>
      </c>
    </row>
    <row r="200" spans="2:2" ht="17.25" hidden="1" customHeight="1">
      <c r="B200" s="38" t="s">
        <v>152</v>
      </c>
    </row>
    <row r="201" spans="2:2" ht="17.25" hidden="1" customHeight="1">
      <c r="B201" s="38" t="s">
        <v>151</v>
      </c>
    </row>
    <row r="202" spans="2:2" ht="17.25" hidden="1" customHeight="1">
      <c r="B202" s="38" t="s">
        <v>150</v>
      </c>
    </row>
    <row r="203" spans="2:2" ht="17.25" hidden="1" customHeight="1">
      <c r="B203" s="38" t="s">
        <v>149</v>
      </c>
    </row>
    <row r="204" spans="2:2" ht="17.25" hidden="1" customHeight="1">
      <c r="B204" s="38" t="s">
        <v>148</v>
      </c>
    </row>
    <row r="205" spans="2:2" ht="17.25" hidden="1" customHeight="1">
      <c r="B205" s="38" t="s">
        <v>147</v>
      </c>
    </row>
    <row r="206" spans="2:2" ht="17.25" hidden="1" customHeight="1">
      <c r="B206" s="38" t="s">
        <v>146</v>
      </c>
    </row>
    <row r="207" spans="2:2" ht="17.25" hidden="1" customHeight="1">
      <c r="B207" s="38" t="s">
        <v>145</v>
      </c>
    </row>
    <row r="208" spans="2:2" ht="17.25" hidden="1" customHeight="1">
      <c r="B208" s="38" t="s">
        <v>144</v>
      </c>
    </row>
    <row r="209" spans="2:2" ht="17.25" hidden="1" customHeight="1">
      <c r="B209" s="38" t="s">
        <v>143</v>
      </c>
    </row>
    <row r="210" spans="2:2" ht="17.25" hidden="1" customHeight="1">
      <c r="B210" s="38" t="s">
        <v>142</v>
      </c>
    </row>
    <row r="211" spans="2:2" ht="17.25" hidden="1" customHeight="1">
      <c r="B211" s="38" t="s">
        <v>141</v>
      </c>
    </row>
    <row r="212" spans="2:2" ht="17.25" hidden="1" customHeight="1">
      <c r="B212" s="38" t="s">
        <v>140</v>
      </c>
    </row>
    <row r="213" spans="2:2" ht="17.25" hidden="1" customHeight="1">
      <c r="B213" s="38" t="s">
        <v>139</v>
      </c>
    </row>
    <row r="214" spans="2:2" ht="17.25" hidden="1" customHeight="1">
      <c r="B214" s="38" t="s">
        <v>138</v>
      </c>
    </row>
    <row r="215" spans="2:2" ht="17.25" hidden="1" customHeight="1">
      <c r="B215" s="38" t="s">
        <v>137</v>
      </c>
    </row>
    <row r="216" spans="2:2" ht="17.25" hidden="1" customHeight="1">
      <c r="B216" s="38" t="s">
        <v>136</v>
      </c>
    </row>
    <row r="217" spans="2:2" ht="17.25" hidden="1" customHeight="1">
      <c r="B217" s="38" t="s">
        <v>135</v>
      </c>
    </row>
    <row r="218" spans="2:2" ht="17.25" hidden="1" customHeight="1">
      <c r="B218" s="38" t="s">
        <v>134</v>
      </c>
    </row>
    <row r="219" spans="2:2" ht="17.25" hidden="1" customHeight="1">
      <c r="B219" s="38" t="s">
        <v>133</v>
      </c>
    </row>
    <row r="220" spans="2:2" ht="17.25" hidden="1" customHeight="1">
      <c r="B220" s="38" t="s">
        <v>132</v>
      </c>
    </row>
    <row r="221" spans="2:2" ht="17.25" hidden="1" customHeight="1">
      <c r="B221" s="38" t="s">
        <v>131</v>
      </c>
    </row>
    <row r="222" spans="2:2" ht="17.25" hidden="1" customHeight="1">
      <c r="B222" s="38" t="s">
        <v>130</v>
      </c>
    </row>
    <row r="223" spans="2:2" ht="17.25" hidden="1" customHeight="1">
      <c r="B223" s="38" t="s">
        <v>129</v>
      </c>
    </row>
    <row r="224" spans="2:2" ht="17.25" hidden="1" customHeight="1">
      <c r="B224" s="38" t="s">
        <v>128</v>
      </c>
    </row>
    <row r="225" spans="2:2" ht="17.25" hidden="1" customHeight="1">
      <c r="B225" s="38" t="s">
        <v>127</v>
      </c>
    </row>
    <row r="226" spans="2:2" ht="17.25" hidden="1" customHeight="1">
      <c r="B226" s="38" t="s">
        <v>126</v>
      </c>
    </row>
    <row r="227" spans="2:2" ht="17.25" hidden="1" customHeight="1">
      <c r="B227" s="38" t="s">
        <v>125</v>
      </c>
    </row>
    <row r="228" spans="2:2" ht="17.25" hidden="1" customHeight="1">
      <c r="B228" s="38" t="s">
        <v>124</v>
      </c>
    </row>
    <row r="229" spans="2:2" ht="17.25" hidden="1" customHeight="1">
      <c r="B229" s="38" t="s">
        <v>123</v>
      </c>
    </row>
    <row r="230" spans="2:2" ht="17.25" hidden="1" customHeight="1">
      <c r="B230" s="38" t="s">
        <v>122</v>
      </c>
    </row>
    <row r="231" spans="2:2" ht="17.25" hidden="1" customHeight="1">
      <c r="B231" s="38" t="s">
        <v>121</v>
      </c>
    </row>
    <row r="232" spans="2:2" ht="17.25" hidden="1" customHeight="1">
      <c r="B232" s="38" t="s">
        <v>120</v>
      </c>
    </row>
    <row r="233" spans="2:2" ht="17.25" hidden="1" customHeight="1">
      <c r="B233" s="38" t="s">
        <v>119</v>
      </c>
    </row>
    <row r="234" spans="2:2" ht="17.25" hidden="1" customHeight="1">
      <c r="B234" s="38" t="s">
        <v>118</v>
      </c>
    </row>
    <row r="235" spans="2:2" ht="17.25" hidden="1" customHeight="1">
      <c r="B235" s="38" t="s">
        <v>117</v>
      </c>
    </row>
    <row r="236" spans="2:2" ht="17.25" hidden="1" customHeight="1">
      <c r="B236" s="38" t="s">
        <v>116</v>
      </c>
    </row>
    <row r="237" spans="2:2" ht="17.25" hidden="1" customHeight="1">
      <c r="B237" s="38" t="s">
        <v>115</v>
      </c>
    </row>
    <row r="238" spans="2:2" ht="17.25" hidden="1" customHeight="1">
      <c r="B238" s="38" t="s">
        <v>114</v>
      </c>
    </row>
    <row r="239" spans="2:2" ht="17.25" hidden="1" customHeight="1">
      <c r="B239" s="38" t="s">
        <v>113</v>
      </c>
    </row>
    <row r="240" spans="2:2" ht="17.25" hidden="1" customHeight="1">
      <c r="B240" s="38" t="s">
        <v>112</v>
      </c>
    </row>
    <row r="241" spans="2:2" ht="17.25" hidden="1" customHeight="1">
      <c r="B241" s="38" t="s">
        <v>111</v>
      </c>
    </row>
    <row r="242" spans="2:2" ht="17.25" hidden="1" customHeight="1">
      <c r="B242" s="38" t="s">
        <v>110</v>
      </c>
    </row>
    <row r="243" spans="2:2" ht="17.25" hidden="1" customHeight="1">
      <c r="B243" s="38" t="s">
        <v>109</v>
      </c>
    </row>
    <row r="244" spans="2:2" ht="17.25" hidden="1" customHeight="1">
      <c r="B244" s="38" t="s">
        <v>108</v>
      </c>
    </row>
    <row r="245" spans="2:2" ht="17.25" hidden="1" customHeight="1">
      <c r="B245" s="38" t="s">
        <v>107</v>
      </c>
    </row>
    <row r="246" spans="2:2" ht="17.25" hidden="1" customHeight="1">
      <c r="B246" s="38" t="s">
        <v>106</v>
      </c>
    </row>
    <row r="247" spans="2:2" ht="17.25" hidden="1" customHeight="1">
      <c r="B247" s="38" t="s">
        <v>105</v>
      </c>
    </row>
    <row r="248" spans="2:2" ht="17.25" hidden="1" customHeight="1">
      <c r="B248" s="38" t="s">
        <v>104</v>
      </c>
    </row>
    <row r="249" spans="2:2" ht="17.25" hidden="1" customHeight="1">
      <c r="B249" s="38" t="s">
        <v>103</v>
      </c>
    </row>
    <row r="250" spans="2:2" ht="17.25" hidden="1" customHeight="1">
      <c r="B250" s="38" t="s">
        <v>102</v>
      </c>
    </row>
    <row r="251" spans="2:2" ht="17.25" hidden="1" customHeight="1">
      <c r="B251" s="38" t="s">
        <v>101</v>
      </c>
    </row>
    <row r="252" spans="2:2" ht="17.25" hidden="1" customHeight="1">
      <c r="B252" s="38" t="s">
        <v>100</v>
      </c>
    </row>
    <row r="253" spans="2:2" ht="17.25" hidden="1" customHeight="1">
      <c r="B253" s="38" t="s">
        <v>99</v>
      </c>
    </row>
    <row r="254" spans="2:2" ht="17.25" hidden="1" customHeight="1">
      <c r="B254" s="38" t="s">
        <v>98</v>
      </c>
    </row>
    <row r="255" spans="2:2" ht="17.25" hidden="1" customHeight="1">
      <c r="B255" s="38" t="s">
        <v>97</v>
      </c>
    </row>
    <row r="256" spans="2:2" ht="17.25" hidden="1" customHeight="1">
      <c r="B256" s="38" t="s">
        <v>96</v>
      </c>
    </row>
    <row r="257" spans="2:2" ht="17.25" hidden="1" customHeight="1">
      <c r="B257" s="38" t="s">
        <v>95</v>
      </c>
    </row>
  </sheetData>
  <sheetProtection algorithmName="SHA-512" hashValue="lUSa6k/pZZh5rfzPLQRnstlpUIW9lYDvVqXlI2GXyB/E3k5wNVCAFoEEYg3kNA7joR0nV7NQwJQmhG74zJFqug==" saltValue="JPAIoKR0d3z5tbousHK96Q==" spinCount="100000" sheet="1" objects="1" scenarios="1"/>
  <mergeCells count="168">
    <mergeCell ref="A1:B1"/>
    <mergeCell ref="E1:H1"/>
    <mergeCell ref="A2:D2"/>
    <mergeCell ref="G2:H2"/>
    <mergeCell ref="I2:J2"/>
    <mergeCell ref="A3:A4"/>
    <mergeCell ref="C3:D4"/>
    <mergeCell ref="E3:F3"/>
    <mergeCell ref="G3:G4"/>
    <mergeCell ref="H3:H4"/>
    <mergeCell ref="C7:D7"/>
    <mergeCell ref="E7:F7"/>
    <mergeCell ref="C8:D8"/>
    <mergeCell ref="E8:F8"/>
    <mergeCell ref="C9:D9"/>
    <mergeCell ref="E9:F9"/>
    <mergeCell ref="I3:I4"/>
    <mergeCell ref="J3:J4"/>
    <mergeCell ref="E4:F4"/>
    <mergeCell ref="C5:D5"/>
    <mergeCell ref="E5:F5"/>
    <mergeCell ref="C6:D6"/>
    <mergeCell ref="E6:F6"/>
    <mergeCell ref="A13:G13"/>
    <mergeCell ref="A14:J14"/>
    <mergeCell ref="A16:A17"/>
    <mergeCell ref="B16:B17"/>
    <mergeCell ref="C16:H17"/>
    <mergeCell ref="C18:H18"/>
    <mergeCell ref="C10:D10"/>
    <mergeCell ref="E10:F10"/>
    <mergeCell ref="C11:D11"/>
    <mergeCell ref="E11:F11"/>
    <mergeCell ref="C12:D12"/>
    <mergeCell ref="E12:F12"/>
    <mergeCell ref="A24:J24"/>
    <mergeCell ref="C26:E26"/>
    <mergeCell ref="F26:J26"/>
    <mergeCell ref="A29:B29"/>
    <mergeCell ref="E29:H29"/>
    <mergeCell ref="A30:D30"/>
    <mergeCell ref="G30:H30"/>
    <mergeCell ref="I30:J30"/>
    <mergeCell ref="C19:H19"/>
    <mergeCell ref="C20:H20"/>
    <mergeCell ref="C21:H21"/>
    <mergeCell ref="C22:H22"/>
    <mergeCell ref="A23:B23"/>
    <mergeCell ref="C23:H23"/>
    <mergeCell ref="J31:J32"/>
    <mergeCell ref="E32:F32"/>
    <mergeCell ref="C33:D33"/>
    <mergeCell ref="E33:F33"/>
    <mergeCell ref="C34:D34"/>
    <mergeCell ref="E34:F34"/>
    <mergeCell ref="A31:A32"/>
    <mergeCell ref="C31:D32"/>
    <mergeCell ref="E31:F31"/>
    <mergeCell ref="G31:G32"/>
    <mergeCell ref="H31:H32"/>
    <mergeCell ref="I31:I32"/>
    <mergeCell ref="C38:D38"/>
    <mergeCell ref="E38:F38"/>
    <mergeCell ref="C39:D39"/>
    <mergeCell ref="E39:F39"/>
    <mergeCell ref="C40:D40"/>
    <mergeCell ref="E40:F40"/>
    <mergeCell ref="C35:D35"/>
    <mergeCell ref="E35:F35"/>
    <mergeCell ref="C36:D36"/>
    <mergeCell ref="E36:F36"/>
    <mergeCell ref="C37:D37"/>
    <mergeCell ref="E37:F37"/>
    <mergeCell ref="A46:A47"/>
    <mergeCell ref="C46:D47"/>
    <mergeCell ref="E46:F46"/>
    <mergeCell ref="G46:G47"/>
    <mergeCell ref="H46:H47"/>
    <mergeCell ref="I46:I47"/>
    <mergeCell ref="A41:G41"/>
    <mergeCell ref="A42:J42"/>
    <mergeCell ref="A44:B44"/>
    <mergeCell ref="E44:H44"/>
    <mergeCell ref="A45:D45"/>
    <mergeCell ref="G45:H45"/>
    <mergeCell ref="I45:J45"/>
    <mergeCell ref="C50:D50"/>
    <mergeCell ref="E50:F50"/>
    <mergeCell ref="C51:D51"/>
    <mergeCell ref="E51:F51"/>
    <mergeCell ref="C52:D52"/>
    <mergeCell ref="E52:F52"/>
    <mergeCell ref="J46:J47"/>
    <mergeCell ref="E47:F47"/>
    <mergeCell ref="C48:D48"/>
    <mergeCell ref="E48:F48"/>
    <mergeCell ref="C49:D49"/>
    <mergeCell ref="E49:F49"/>
    <mergeCell ref="A56:G56"/>
    <mergeCell ref="A57:J59"/>
    <mergeCell ref="A60:B60"/>
    <mergeCell ref="E60:H60"/>
    <mergeCell ref="A61:D61"/>
    <mergeCell ref="G61:H61"/>
    <mergeCell ref="I61:J61"/>
    <mergeCell ref="C53:D53"/>
    <mergeCell ref="E53:F53"/>
    <mergeCell ref="C54:D54"/>
    <mergeCell ref="E54:F54"/>
    <mergeCell ref="C55:D55"/>
    <mergeCell ref="E55:F55"/>
    <mergeCell ref="J62:J63"/>
    <mergeCell ref="E63:F63"/>
    <mergeCell ref="C64:D64"/>
    <mergeCell ref="E64:F64"/>
    <mergeCell ref="C65:D65"/>
    <mergeCell ref="E65:F65"/>
    <mergeCell ref="A62:A63"/>
    <mergeCell ref="C62:D63"/>
    <mergeCell ref="E62:F62"/>
    <mergeCell ref="G62:G63"/>
    <mergeCell ref="H62:H63"/>
    <mergeCell ref="I62:I63"/>
    <mergeCell ref="C69:D69"/>
    <mergeCell ref="E69:F69"/>
    <mergeCell ref="C70:D70"/>
    <mergeCell ref="E70:F70"/>
    <mergeCell ref="C71:D71"/>
    <mergeCell ref="E71:F71"/>
    <mergeCell ref="C66:D66"/>
    <mergeCell ref="E66:F66"/>
    <mergeCell ref="C67:D67"/>
    <mergeCell ref="E67:F67"/>
    <mergeCell ref="C68:D68"/>
    <mergeCell ref="E68:F68"/>
    <mergeCell ref="A78:A79"/>
    <mergeCell ref="C78:D79"/>
    <mergeCell ref="E78:F78"/>
    <mergeCell ref="G78:G79"/>
    <mergeCell ref="H78:H79"/>
    <mergeCell ref="I78:I79"/>
    <mergeCell ref="A72:G72"/>
    <mergeCell ref="A73:J75"/>
    <mergeCell ref="A76:B76"/>
    <mergeCell ref="E76:H76"/>
    <mergeCell ref="A77:D77"/>
    <mergeCell ref="G77:H77"/>
    <mergeCell ref="I77:J77"/>
    <mergeCell ref="J78:J79"/>
    <mergeCell ref="E79:F79"/>
    <mergeCell ref="A88:G88"/>
    <mergeCell ref="A89:J89"/>
    <mergeCell ref="C80:D80"/>
    <mergeCell ref="E80:F80"/>
    <mergeCell ref="C81:D81"/>
    <mergeCell ref="E81:F81"/>
    <mergeCell ref="C82:D82"/>
    <mergeCell ref="E82:F82"/>
    <mergeCell ref="C83:D83"/>
    <mergeCell ref="E83:F83"/>
    <mergeCell ref="C84:D84"/>
    <mergeCell ref="E84:F84"/>
    <mergeCell ref="C87:D87"/>
    <mergeCell ref="E87:F87"/>
    <mergeCell ref="C85:D85"/>
    <mergeCell ref="E85:F85"/>
    <mergeCell ref="C86:D86"/>
    <mergeCell ref="E86:F86"/>
  </mergeCells>
  <dataValidations count="3">
    <dataValidation type="list" operator="equal" showErrorMessage="1" sqref="WLS983117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VSA983117 JC61 SY61 ACU61 AMQ61 AWM61 BGI61 BQE61 CAA61 CJW61 CTS61 DDO61 DNK61 DXG61 EHC61 EQY61 FAU61 FKQ61 FUM61 GEI61 GOE61 GYA61 HHW61 HRS61 IBO61 ILK61 IVG61 JFC61 JOY61 JYU61 KIQ61 KSM61 LCI61 LME61 LWA61 MFW61 MPS61 MZO61 NJK61 NTG61 ODC61 OMY61 OWU61 PGQ61 PQM61 QAI61 QKE61 QUA61 RDW61 RNS61 RXO61 SHK61 SRG61 TBC61 TKY61 TUU61 UEQ61 UOM61 UYI61 VIE61 VSA61 WBW61 WLS61 WVO61 G65597 JC65597 SY65597 ACU65597 AMQ65597 AWM65597 BGI65597 BQE65597 CAA65597 CJW65597 CTS65597 DDO65597 DNK65597 DXG65597 EHC65597 EQY65597 FAU65597 FKQ65597 FUM65597 GEI65597 GOE65597 GYA65597 HHW65597 HRS65597 IBO65597 ILK65597 IVG65597 JFC65597 JOY65597 JYU65597 KIQ65597 KSM65597 LCI65597 LME65597 LWA65597 MFW65597 MPS65597 MZO65597 NJK65597 NTG65597 ODC65597 OMY65597 OWU65597 PGQ65597 PQM65597 QAI65597 QKE65597 QUA65597 RDW65597 RNS65597 RXO65597 SHK65597 SRG65597 TBC65597 TKY65597 TUU65597 UEQ65597 UOM65597 UYI65597 VIE65597 VSA65597 WBW65597 WLS65597 WVO65597 G131133 JC131133 SY131133 ACU131133 AMQ131133 AWM131133 BGI131133 BQE131133 CAA131133 CJW131133 CTS131133 DDO131133 DNK131133 DXG131133 EHC131133 EQY131133 FAU131133 FKQ131133 FUM131133 GEI131133 GOE131133 GYA131133 HHW131133 HRS131133 IBO131133 ILK131133 IVG131133 JFC131133 JOY131133 JYU131133 KIQ131133 KSM131133 LCI131133 LME131133 LWA131133 MFW131133 MPS131133 MZO131133 NJK131133 NTG131133 ODC131133 OMY131133 OWU131133 PGQ131133 PQM131133 QAI131133 QKE131133 QUA131133 RDW131133 RNS131133 RXO131133 SHK131133 SRG131133 TBC131133 TKY131133 TUU131133 UEQ131133 UOM131133 UYI131133 VIE131133 VSA131133 WBW131133 WLS131133 WVO131133 G196669 JC196669 SY196669 ACU196669 AMQ196669 AWM196669 BGI196669 BQE196669 CAA196669 CJW196669 CTS196669 DDO196669 DNK196669 DXG196669 EHC196669 EQY196669 FAU196669 FKQ196669 FUM196669 GEI196669 GOE196669 GYA196669 HHW196669 HRS196669 IBO196669 ILK196669 IVG196669 JFC196669 JOY196669 JYU196669 KIQ196669 KSM196669 LCI196669 LME196669 LWA196669 MFW196669 MPS196669 MZO196669 NJK196669 NTG196669 ODC196669 OMY196669 OWU196669 PGQ196669 PQM196669 QAI196669 QKE196669 QUA196669 RDW196669 RNS196669 RXO196669 SHK196669 SRG196669 TBC196669 TKY196669 TUU196669 UEQ196669 UOM196669 UYI196669 VIE196669 VSA196669 WBW196669 WLS196669 WVO196669 G262205 JC262205 SY262205 ACU262205 AMQ262205 AWM262205 BGI262205 BQE262205 CAA262205 CJW262205 CTS262205 DDO262205 DNK262205 DXG262205 EHC262205 EQY262205 FAU262205 FKQ262205 FUM262205 GEI262205 GOE262205 GYA262205 HHW262205 HRS262205 IBO262205 ILK262205 IVG262205 JFC262205 JOY262205 JYU262205 KIQ262205 KSM262205 LCI262205 LME262205 LWA262205 MFW262205 MPS262205 MZO262205 NJK262205 NTG262205 ODC262205 OMY262205 OWU262205 PGQ262205 PQM262205 QAI262205 QKE262205 QUA262205 RDW262205 RNS262205 RXO262205 SHK262205 SRG262205 TBC262205 TKY262205 TUU262205 UEQ262205 UOM262205 UYI262205 VIE262205 VSA262205 WBW262205 WLS262205 WVO262205 G327741 JC327741 SY327741 ACU327741 AMQ327741 AWM327741 BGI327741 BQE327741 CAA327741 CJW327741 CTS327741 DDO327741 DNK327741 DXG327741 EHC327741 EQY327741 FAU327741 FKQ327741 FUM327741 GEI327741 GOE327741 GYA327741 HHW327741 HRS327741 IBO327741 ILK327741 IVG327741 JFC327741 JOY327741 JYU327741 KIQ327741 KSM327741 LCI327741 LME327741 LWA327741 MFW327741 MPS327741 MZO327741 NJK327741 NTG327741 ODC327741 OMY327741 OWU327741 PGQ327741 PQM327741 QAI327741 QKE327741 QUA327741 RDW327741 RNS327741 RXO327741 SHK327741 SRG327741 TBC327741 TKY327741 TUU327741 UEQ327741 UOM327741 UYI327741 VIE327741 VSA327741 WBW327741 WLS327741 WVO327741 G393277 JC393277 SY393277 ACU393277 AMQ393277 AWM393277 BGI393277 BQE393277 CAA393277 CJW393277 CTS393277 DDO393277 DNK393277 DXG393277 EHC393277 EQY393277 FAU393277 FKQ393277 FUM393277 GEI393277 GOE393277 GYA393277 HHW393277 HRS393277 IBO393277 ILK393277 IVG393277 JFC393277 JOY393277 JYU393277 KIQ393277 KSM393277 LCI393277 LME393277 LWA393277 MFW393277 MPS393277 MZO393277 NJK393277 NTG393277 ODC393277 OMY393277 OWU393277 PGQ393277 PQM393277 QAI393277 QKE393277 QUA393277 RDW393277 RNS393277 RXO393277 SHK393277 SRG393277 TBC393277 TKY393277 TUU393277 UEQ393277 UOM393277 UYI393277 VIE393277 VSA393277 WBW393277 WLS393277 WVO393277 G458813 JC458813 SY458813 ACU458813 AMQ458813 AWM458813 BGI458813 BQE458813 CAA458813 CJW458813 CTS458813 DDO458813 DNK458813 DXG458813 EHC458813 EQY458813 FAU458813 FKQ458813 FUM458813 GEI458813 GOE458813 GYA458813 HHW458813 HRS458813 IBO458813 ILK458813 IVG458813 JFC458813 JOY458813 JYU458813 KIQ458813 KSM458813 LCI458813 LME458813 LWA458813 MFW458813 MPS458813 MZO458813 NJK458813 NTG458813 ODC458813 OMY458813 OWU458813 PGQ458813 PQM458813 QAI458813 QKE458813 QUA458813 RDW458813 RNS458813 RXO458813 SHK458813 SRG458813 TBC458813 TKY458813 TUU458813 UEQ458813 UOM458813 UYI458813 VIE458813 VSA458813 WBW458813 WLS458813 WVO458813 G524349 JC524349 SY524349 ACU524349 AMQ524349 AWM524349 BGI524349 BQE524349 CAA524349 CJW524349 CTS524349 DDO524349 DNK524349 DXG524349 EHC524349 EQY524349 FAU524349 FKQ524349 FUM524349 GEI524349 GOE524349 GYA524349 HHW524349 HRS524349 IBO524349 ILK524349 IVG524349 JFC524349 JOY524349 JYU524349 KIQ524349 KSM524349 LCI524349 LME524349 LWA524349 MFW524349 MPS524349 MZO524349 NJK524349 NTG524349 ODC524349 OMY524349 OWU524349 PGQ524349 PQM524349 QAI524349 QKE524349 QUA524349 RDW524349 RNS524349 RXO524349 SHK524349 SRG524349 TBC524349 TKY524349 TUU524349 UEQ524349 UOM524349 UYI524349 VIE524349 VSA524349 WBW524349 WLS524349 WVO524349 G589885 JC589885 SY589885 ACU589885 AMQ589885 AWM589885 BGI589885 BQE589885 CAA589885 CJW589885 CTS589885 DDO589885 DNK589885 DXG589885 EHC589885 EQY589885 FAU589885 FKQ589885 FUM589885 GEI589885 GOE589885 GYA589885 HHW589885 HRS589885 IBO589885 ILK589885 IVG589885 JFC589885 JOY589885 JYU589885 KIQ589885 KSM589885 LCI589885 LME589885 LWA589885 MFW589885 MPS589885 MZO589885 NJK589885 NTG589885 ODC589885 OMY589885 OWU589885 PGQ589885 PQM589885 QAI589885 QKE589885 QUA589885 RDW589885 RNS589885 RXO589885 SHK589885 SRG589885 TBC589885 TKY589885 TUU589885 UEQ589885 UOM589885 UYI589885 VIE589885 VSA589885 WBW589885 WLS589885 WVO589885 G655421 JC655421 SY655421 ACU655421 AMQ655421 AWM655421 BGI655421 BQE655421 CAA655421 CJW655421 CTS655421 DDO655421 DNK655421 DXG655421 EHC655421 EQY655421 FAU655421 FKQ655421 FUM655421 GEI655421 GOE655421 GYA655421 HHW655421 HRS655421 IBO655421 ILK655421 IVG655421 JFC655421 JOY655421 JYU655421 KIQ655421 KSM655421 LCI655421 LME655421 LWA655421 MFW655421 MPS655421 MZO655421 NJK655421 NTG655421 ODC655421 OMY655421 OWU655421 PGQ655421 PQM655421 QAI655421 QKE655421 QUA655421 RDW655421 RNS655421 RXO655421 SHK655421 SRG655421 TBC655421 TKY655421 TUU655421 UEQ655421 UOM655421 UYI655421 VIE655421 VSA655421 WBW655421 WLS655421 WVO655421 G720957 JC720957 SY720957 ACU720957 AMQ720957 AWM720957 BGI720957 BQE720957 CAA720957 CJW720957 CTS720957 DDO720957 DNK720957 DXG720957 EHC720957 EQY720957 FAU720957 FKQ720957 FUM720957 GEI720957 GOE720957 GYA720957 HHW720957 HRS720957 IBO720957 ILK720957 IVG720957 JFC720957 JOY720957 JYU720957 KIQ720957 KSM720957 LCI720957 LME720957 LWA720957 MFW720957 MPS720957 MZO720957 NJK720957 NTG720957 ODC720957 OMY720957 OWU720957 PGQ720957 PQM720957 QAI720957 QKE720957 QUA720957 RDW720957 RNS720957 RXO720957 SHK720957 SRG720957 TBC720957 TKY720957 TUU720957 UEQ720957 UOM720957 UYI720957 VIE720957 VSA720957 WBW720957 WLS720957 WVO720957 G786493 JC786493 SY786493 ACU786493 AMQ786493 AWM786493 BGI786493 BQE786493 CAA786493 CJW786493 CTS786493 DDO786493 DNK786493 DXG786493 EHC786493 EQY786493 FAU786493 FKQ786493 FUM786493 GEI786493 GOE786493 GYA786493 HHW786493 HRS786493 IBO786493 ILK786493 IVG786493 JFC786493 JOY786493 JYU786493 KIQ786493 KSM786493 LCI786493 LME786493 LWA786493 MFW786493 MPS786493 MZO786493 NJK786493 NTG786493 ODC786493 OMY786493 OWU786493 PGQ786493 PQM786493 QAI786493 QKE786493 QUA786493 RDW786493 RNS786493 RXO786493 SHK786493 SRG786493 TBC786493 TKY786493 TUU786493 UEQ786493 UOM786493 UYI786493 VIE786493 VSA786493 WBW786493 WLS786493 WVO786493 G852029 JC852029 SY852029 ACU852029 AMQ852029 AWM852029 BGI852029 BQE852029 CAA852029 CJW852029 CTS852029 DDO852029 DNK852029 DXG852029 EHC852029 EQY852029 FAU852029 FKQ852029 FUM852029 GEI852029 GOE852029 GYA852029 HHW852029 HRS852029 IBO852029 ILK852029 IVG852029 JFC852029 JOY852029 JYU852029 KIQ852029 KSM852029 LCI852029 LME852029 LWA852029 MFW852029 MPS852029 MZO852029 NJK852029 NTG852029 ODC852029 OMY852029 OWU852029 PGQ852029 PQM852029 QAI852029 QKE852029 QUA852029 RDW852029 RNS852029 RXO852029 SHK852029 SRG852029 TBC852029 TKY852029 TUU852029 UEQ852029 UOM852029 UYI852029 VIE852029 VSA852029 WBW852029 WLS852029 WVO852029 G917565 JC917565 SY917565 ACU917565 AMQ917565 AWM917565 BGI917565 BQE917565 CAA917565 CJW917565 CTS917565 DDO917565 DNK917565 DXG917565 EHC917565 EQY917565 FAU917565 FKQ917565 FUM917565 GEI917565 GOE917565 GYA917565 HHW917565 HRS917565 IBO917565 ILK917565 IVG917565 JFC917565 JOY917565 JYU917565 KIQ917565 KSM917565 LCI917565 LME917565 LWA917565 MFW917565 MPS917565 MZO917565 NJK917565 NTG917565 ODC917565 OMY917565 OWU917565 PGQ917565 PQM917565 QAI917565 QKE917565 QUA917565 RDW917565 RNS917565 RXO917565 SHK917565 SRG917565 TBC917565 TKY917565 TUU917565 UEQ917565 UOM917565 UYI917565 VIE917565 VSA917565 WBW917565 WLS917565 WVO917565 G983101 JC983101 SY983101 ACU983101 AMQ983101 AWM983101 BGI983101 BQE983101 CAA983101 CJW983101 CTS983101 DDO983101 DNK983101 DXG983101 EHC983101 EQY983101 FAU983101 FKQ983101 FUM983101 GEI983101 GOE983101 GYA983101 HHW983101 HRS983101 IBO983101 ILK983101 IVG983101 JFC983101 JOY983101 JYU983101 KIQ983101 KSM983101 LCI983101 LME983101 LWA983101 MFW983101 MPS983101 MZO983101 NJK983101 NTG983101 ODC983101 OMY983101 OWU983101 PGQ983101 PQM983101 QAI983101 QKE983101 QUA983101 RDW983101 RNS983101 RXO983101 SHK983101 SRG983101 TBC983101 TKY983101 TUU983101 UEQ983101 UOM983101 UYI983101 VIE983101 VSA983101 WBW983101 WLS983101 WVO983101 WVO983117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WBW983117 JC77 SY77 ACU77 AMQ77 AWM77 BGI77 BQE77 CAA77 CJW77 CTS77 DDO77 DNK77 DXG77 EHC77 EQY77 FAU77 FKQ77 FUM77 GEI77 GOE77 GYA77 HHW77 HRS77 IBO77 ILK77 IVG77 JFC77 JOY77 JYU77 KIQ77 KSM77 LCI77 LME77 LWA77 MFW77 MPS77 MZO77 NJK77 NTG77 ODC77 OMY77 OWU77 PGQ77 PQM77 QAI77 QKE77 QUA77 RDW77 RNS77 RXO77 SHK77 SRG77 TBC77 TKY77 TUU77 UEQ77 UOM77 UYI77 VIE77 VSA77 WBW77 WLS77 WVO77 G65613 JC65613 SY65613 ACU65613 AMQ65613 AWM65613 BGI65613 BQE65613 CAA65613 CJW65613 CTS65613 DDO65613 DNK65613 DXG65613 EHC65613 EQY65613 FAU65613 FKQ65613 FUM65613 GEI65613 GOE65613 GYA65613 HHW65613 HRS65613 IBO65613 ILK65613 IVG65613 JFC65613 JOY65613 JYU65613 KIQ65613 KSM65613 LCI65613 LME65613 LWA65613 MFW65613 MPS65613 MZO65613 NJK65613 NTG65613 ODC65613 OMY65613 OWU65613 PGQ65613 PQM65613 QAI65613 QKE65613 QUA65613 RDW65613 RNS65613 RXO65613 SHK65613 SRG65613 TBC65613 TKY65613 TUU65613 UEQ65613 UOM65613 UYI65613 VIE65613 VSA65613 WBW65613 WLS65613 WVO65613 G131149 JC131149 SY131149 ACU131149 AMQ131149 AWM131149 BGI131149 BQE131149 CAA131149 CJW131149 CTS131149 DDO131149 DNK131149 DXG131149 EHC131149 EQY131149 FAU131149 FKQ131149 FUM131149 GEI131149 GOE131149 GYA131149 HHW131149 HRS131149 IBO131149 ILK131149 IVG131149 JFC131149 JOY131149 JYU131149 KIQ131149 KSM131149 LCI131149 LME131149 LWA131149 MFW131149 MPS131149 MZO131149 NJK131149 NTG131149 ODC131149 OMY131149 OWU131149 PGQ131149 PQM131149 QAI131149 QKE131149 QUA131149 RDW131149 RNS131149 RXO131149 SHK131149 SRG131149 TBC131149 TKY131149 TUU131149 UEQ131149 UOM131149 UYI131149 VIE131149 VSA131149 WBW131149 WLS131149 WVO131149 G196685 JC196685 SY196685 ACU196685 AMQ196685 AWM196685 BGI196685 BQE196685 CAA196685 CJW196685 CTS196685 DDO196685 DNK196685 DXG196685 EHC196685 EQY196685 FAU196685 FKQ196685 FUM196685 GEI196685 GOE196685 GYA196685 HHW196685 HRS196685 IBO196685 ILK196685 IVG196685 JFC196685 JOY196685 JYU196685 KIQ196685 KSM196685 LCI196685 LME196685 LWA196685 MFW196685 MPS196685 MZO196685 NJK196685 NTG196685 ODC196685 OMY196685 OWU196685 PGQ196685 PQM196685 QAI196685 QKE196685 QUA196685 RDW196685 RNS196685 RXO196685 SHK196685 SRG196685 TBC196685 TKY196685 TUU196685 UEQ196685 UOM196685 UYI196685 VIE196685 VSA196685 WBW196685 WLS196685 WVO196685 G262221 JC262221 SY262221 ACU262221 AMQ262221 AWM262221 BGI262221 BQE262221 CAA262221 CJW262221 CTS262221 DDO262221 DNK262221 DXG262221 EHC262221 EQY262221 FAU262221 FKQ262221 FUM262221 GEI262221 GOE262221 GYA262221 HHW262221 HRS262221 IBO262221 ILK262221 IVG262221 JFC262221 JOY262221 JYU262221 KIQ262221 KSM262221 LCI262221 LME262221 LWA262221 MFW262221 MPS262221 MZO262221 NJK262221 NTG262221 ODC262221 OMY262221 OWU262221 PGQ262221 PQM262221 QAI262221 QKE262221 QUA262221 RDW262221 RNS262221 RXO262221 SHK262221 SRG262221 TBC262221 TKY262221 TUU262221 UEQ262221 UOM262221 UYI262221 VIE262221 VSA262221 WBW262221 WLS262221 WVO262221 G327757 JC327757 SY327757 ACU327757 AMQ327757 AWM327757 BGI327757 BQE327757 CAA327757 CJW327757 CTS327757 DDO327757 DNK327757 DXG327757 EHC327757 EQY327757 FAU327757 FKQ327757 FUM327757 GEI327757 GOE327757 GYA327757 HHW327757 HRS327757 IBO327757 ILK327757 IVG327757 JFC327757 JOY327757 JYU327757 KIQ327757 KSM327757 LCI327757 LME327757 LWA327757 MFW327757 MPS327757 MZO327757 NJK327757 NTG327757 ODC327757 OMY327757 OWU327757 PGQ327757 PQM327757 QAI327757 QKE327757 QUA327757 RDW327757 RNS327757 RXO327757 SHK327757 SRG327757 TBC327757 TKY327757 TUU327757 UEQ327757 UOM327757 UYI327757 VIE327757 VSA327757 WBW327757 WLS327757 WVO327757 G393293 JC393293 SY393293 ACU393293 AMQ393293 AWM393293 BGI393293 BQE393293 CAA393293 CJW393293 CTS393293 DDO393293 DNK393293 DXG393293 EHC393293 EQY393293 FAU393293 FKQ393293 FUM393293 GEI393293 GOE393293 GYA393293 HHW393293 HRS393293 IBO393293 ILK393293 IVG393293 JFC393293 JOY393293 JYU393293 KIQ393293 KSM393293 LCI393293 LME393293 LWA393293 MFW393293 MPS393293 MZO393293 NJK393293 NTG393293 ODC393293 OMY393293 OWU393293 PGQ393293 PQM393293 QAI393293 QKE393293 QUA393293 RDW393293 RNS393293 RXO393293 SHK393293 SRG393293 TBC393293 TKY393293 TUU393293 UEQ393293 UOM393293 UYI393293 VIE393293 VSA393293 WBW393293 WLS393293 WVO393293 G458829 JC458829 SY458829 ACU458829 AMQ458829 AWM458829 BGI458829 BQE458829 CAA458829 CJW458829 CTS458829 DDO458829 DNK458829 DXG458829 EHC458829 EQY458829 FAU458829 FKQ458829 FUM458829 GEI458829 GOE458829 GYA458829 HHW458829 HRS458829 IBO458829 ILK458829 IVG458829 JFC458829 JOY458829 JYU458829 KIQ458829 KSM458829 LCI458829 LME458829 LWA458829 MFW458829 MPS458829 MZO458829 NJK458829 NTG458829 ODC458829 OMY458829 OWU458829 PGQ458829 PQM458829 QAI458829 QKE458829 QUA458829 RDW458829 RNS458829 RXO458829 SHK458829 SRG458829 TBC458829 TKY458829 TUU458829 UEQ458829 UOM458829 UYI458829 VIE458829 VSA458829 WBW458829 WLS458829 WVO458829 G524365 JC524365 SY524365 ACU524365 AMQ524365 AWM524365 BGI524365 BQE524365 CAA524365 CJW524365 CTS524365 DDO524365 DNK524365 DXG524365 EHC524365 EQY524365 FAU524365 FKQ524365 FUM524365 GEI524365 GOE524365 GYA524365 HHW524365 HRS524365 IBO524365 ILK524365 IVG524365 JFC524365 JOY524365 JYU524365 KIQ524365 KSM524365 LCI524365 LME524365 LWA524365 MFW524365 MPS524365 MZO524365 NJK524365 NTG524365 ODC524365 OMY524365 OWU524365 PGQ524365 PQM524365 QAI524365 QKE524365 QUA524365 RDW524365 RNS524365 RXO524365 SHK524365 SRG524365 TBC524365 TKY524365 TUU524365 UEQ524365 UOM524365 UYI524365 VIE524365 VSA524365 WBW524365 WLS524365 WVO524365 G589901 JC589901 SY589901 ACU589901 AMQ589901 AWM589901 BGI589901 BQE589901 CAA589901 CJW589901 CTS589901 DDO589901 DNK589901 DXG589901 EHC589901 EQY589901 FAU589901 FKQ589901 FUM589901 GEI589901 GOE589901 GYA589901 HHW589901 HRS589901 IBO589901 ILK589901 IVG589901 JFC589901 JOY589901 JYU589901 KIQ589901 KSM589901 LCI589901 LME589901 LWA589901 MFW589901 MPS589901 MZO589901 NJK589901 NTG589901 ODC589901 OMY589901 OWU589901 PGQ589901 PQM589901 QAI589901 QKE589901 QUA589901 RDW589901 RNS589901 RXO589901 SHK589901 SRG589901 TBC589901 TKY589901 TUU589901 UEQ589901 UOM589901 UYI589901 VIE589901 VSA589901 WBW589901 WLS589901 WVO589901 G655437 JC655437 SY655437 ACU655437 AMQ655437 AWM655437 BGI655437 BQE655437 CAA655437 CJW655437 CTS655437 DDO655437 DNK655437 DXG655437 EHC655437 EQY655437 FAU655437 FKQ655437 FUM655437 GEI655437 GOE655437 GYA655437 HHW655437 HRS655437 IBO655437 ILK655437 IVG655437 JFC655437 JOY655437 JYU655437 KIQ655437 KSM655437 LCI655437 LME655437 LWA655437 MFW655437 MPS655437 MZO655437 NJK655437 NTG655437 ODC655437 OMY655437 OWU655437 PGQ655437 PQM655437 QAI655437 QKE655437 QUA655437 RDW655437 RNS655437 RXO655437 SHK655437 SRG655437 TBC655437 TKY655437 TUU655437 UEQ655437 UOM655437 UYI655437 VIE655437 VSA655437 WBW655437 WLS655437 WVO655437 G720973 JC720973 SY720973 ACU720973 AMQ720973 AWM720973 BGI720973 BQE720973 CAA720973 CJW720973 CTS720973 DDO720973 DNK720973 DXG720973 EHC720973 EQY720973 FAU720973 FKQ720973 FUM720973 GEI720973 GOE720973 GYA720973 HHW720973 HRS720973 IBO720973 ILK720973 IVG720973 JFC720973 JOY720973 JYU720973 KIQ720973 KSM720973 LCI720973 LME720973 LWA720973 MFW720973 MPS720973 MZO720973 NJK720973 NTG720973 ODC720973 OMY720973 OWU720973 PGQ720973 PQM720973 QAI720973 QKE720973 QUA720973 RDW720973 RNS720973 RXO720973 SHK720973 SRG720973 TBC720973 TKY720973 TUU720973 UEQ720973 UOM720973 UYI720973 VIE720973 VSA720973 WBW720973 WLS720973 WVO720973 G786509 JC786509 SY786509 ACU786509 AMQ786509 AWM786509 BGI786509 BQE786509 CAA786509 CJW786509 CTS786509 DDO786509 DNK786509 DXG786509 EHC786509 EQY786509 FAU786509 FKQ786509 FUM786509 GEI786509 GOE786509 GYA786509 HHW786509 HRS786509 IBO786509 ILK786509 IVG786509 JFC786509 JOY786509 JYU786509 KIQ786509 KSM786509 LCI786509 LME786509 LWA786509 MFW786509 MPS786509 MZO786509 NJK786509 NTG786509 ODC786509 OMY786509 OWU786509 PGQ786509 PQM786509 QAI786509 QKE786509 QUA786509 RDW786509 RNS786509 RXO786509 SHK786509 SRG786509 TBC786509 TKY786509 TUU786509 UEQ786509 UOM786509 UYI786509 VIE786509 VSA786509 WBW786509 WLS786509 WVO786509 G852045 JC852045 SY852045 ACU852045 AMQ852045 AWM852045 BGI852045 BQE852045 CAA852045 CJW852045 CTS852045 DDO852045 DNK852045 DXG852045 EHC852045 EQY852045 FAU852045 FKQ852045 FUM852045 GEI852045 GOE852045 GYA852045 HHW852045 HRS852045 IBO852045 ILK852045 IVG852045 JFC852045 JOY852045 JYU852045 KIQ852045 KSM852045 LCI852045 LME852045 LWA852045 MFW852045 MPS852045 MZO852045 NJK852045 NTG852045 ODC852045 OMY852045 OWU852045 PGQ852045 PQM852045 QAI852045 QKE852045 QUA852045 RDW852045 RNS852045 RXO852045 SHK852045 SRG852045 TBC852045 TKY852045 TUU852045 UEQ852045 UOM852045 UYI852045 VIE852045 VSA852045 WBW852045 WLS852045 WVO852045 G917581 JC917581 SY917581 ACU917581 AMQ917581 AWM917581 BGI917581 BQE917581 CAA917581 CJW917581 CTS917581 DDO917581 DNK917581 DXG917581 EHC917581 EQY917581 FAU917581 FKQ917581 FUM917581 GEI917581 GOE917581 GYA917581 HHW917581 HRS917581 IBO917581 ILK917581 IVG917581 JFC917581 JOY917581 JYU917581 KIQ917581 KSM917581 LCI917581 LME917581 LWA917581 MFW917581 MPS917581 MZO917581 NJK917581 NTG917581 ODC917581 OMY917581 OWU917581 PGQ917581 PQM917581 QAI917581 QKE917581 QUA917581 RDW917581 RNS917581 RXO917581 SHK917581 SRG917581 TBC917581 TKY917581 TUU917581 UEQ917581 UOM917581 UYI917581 VIE917581 VSA917581 WBW917581 WLS917581 WVO917581 G983117 JC983117 SY983117 ACU983117 AMQ983117 AWM983117 BGI983117 BQE983117 CAA983117 CJW983117 CTS983117 DDO983117 DNK983117 DXG983117 EHC983117 EQY983117 FAU983117 FKQ983117 FUM983117 GEI983117 GOE983117 GYA983117 HHW983117 HRS983117 IBO983117 ILK983117 IVG983117 JFC983117 JOY983117 JYU983117 KIQ983117 KSM983117 LCI983117 LME983117 LWA983117 MFW983117 MPS983117 MZO983117 NJK983117 NTG983117 ODC983117 OMY983117 OWU983117 PGQ983117 PQM983117 QAI983117 QKE983117 QUA983117 RDW983117 RNS983117 RXO983117 SHK983117 SRG983117 TBC983117 TKY983117 TUU983117 UEQ983117 UOM983117 UYI983117 VIE983117" xr:uid="{7E4FBC8D-05EC-4BF3-97B4-2CDA2B697EDC}">
      <formula1>$B$91:$B$257</formula1>
      <formula2>0</formula2>
    </dataValidation>
    <dataValidation type="list" operator="equal" allowBlank="1" showErrorMessage="1" sqref="WVO983070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xr:uid="{2D5B7360-0F84-4ACB-99FE-4FE9429394CB}">
      <formula1>$B$91:$B$257</formula1>
      <formula2>0</formula2>
    </dataValidation>
    <dataValidation type="decimal" operator="greaterThanOrEqual" allowBlank="1" showErrorMessage="1" sqref="I1:I45 JE1:JE45 TA1:TA45 ACW1:ACW45 AMS1:AMS45 AWO1:AWO45 BGK1:BGK45 BQG1:BQG45 CAC1:CAC45 CJY1:CJY45 CTU1:CTU45 DDQ1:DDQ45 DNM1:DNM45 DXI1:DXI45 EHE1:EHE45 ERA1:ERA45 FAW1:FAW45 FKS1:FKS45 FUO1:FUO45 GEK1:GEK45 GOG1:GOG45 GYC1:GYC45 HHY1:HHY45 HRU1:HRU45 IBQ1:IBQ45 ILM1:ILM45 IVI1:IVI45 JFE1:JFE45 JPA1:JPA45 JYW1:JYW45 KIS1:KIS45 KSO1:KSO45 LCK1:LCK45 LMG1:LMG45 LWC1:LWC45 MFY1:MFY45 MPU1:MPU45 MZQ1:MZQ45 NJM1:NJM45 NTI1:NTI45 ODE1:ODE45 ONA1:ONA45 OWW1:OWW45 PGS1:PGS45 PQO1:PQO45 QAK1:QAK45 QKG1:QKG45 QUC1:QUC45 RDY1:RDY45 RNU1:RNU45 RXQ1:RXQ45 SHM1:SHM45 SRI1:SRI45 TBE1:TBE45 TLA1:TLA45 TUW1:TUW45 UES1:UES45 UOO1:UOO45 UYK1:UYK45 VIG1:VIG45 VSC1:VSC45 WBY1:WBY45 WLU1:WLU45 WVQ1:WVQ45 I65537:I65581 JE65537:JE65581 TA65537:TA65581 ACW65537:ACW65581 AMS65537:AMS65581 AWO65537:AWO65581 BGK65537:BGK65581 BQG65537:BQG65581 CAC65537:CAC65581 CJY65537:CJY65581 CTU65537:CTU65581 DDQ65537:DDQ65581 DNM65537:DNM65581 DXI65537:DXI65581 EHE65537:EHE65581 ERA65537:ERA65581 FAW65537:FAW65581 FKS65537:FKS65581 FUO65537:FUO65581 GEK65537:GEK65581 GOG65537:GOG65581 GYC65537:GYC65581 HHY65537:HHY65581 HRU65537:HRU65581 IBQ65537:IBQ65581 ILM65537:ILM65581 IVI65537:IVI65581 JFE65537:JFE65581 JPA65537:JPA65581 JYW65537:JYW65581 KIS65537:KIS65581 KSO65537:KSO65581 LCK65537:LCK65581 LMG65537:LMG65581 LWC65537:LWC65581 MFY65537:MFY65581 MPU65537:MPU65581 MZQ65537:MZQ65581 NJM65537:NJM65581 NTI65537:NTI65581 ODE65537:ODE65581 ONA65537:ONA65581 OWW65537:OWW65581 PGS65537:PGS65581 PQO65537:PQO65581 QAK65537:QAK65581 QKG65537:QKG65581 QUC65537:QUC65581 RDY65537:RDY65581 RNU65537:RNU65581 RXQ65537:RXQ65581 SHM65537:SHM65581 SRI65537:SRI65581 TBE65537:TBE65581 TLA65537:TLA65581 TUW65537:TUW65581 UES65537:UES65581 UOO65537:UOO65581 UYK65537:UYK65581 VIG65537:VIG65581 VSC65537:VSC65581 WBY65537:WBY65581 WLU65537:WLU65581 WVQ65537:WVQ65581 I131073:I131117 JE131073:JE131117 TA131073:TA131117 ACW131073:ACW131117 AMS131073:AMS131117 AWO131073:AWO131117 BGK131073:BGK131117 BQG131073:BQG131117 CAC131073:CAC131117 CJY131073:CJY131117 CTU131073:CTU131117 DDQ131073:DDQ131117 DNM131073:DNM131117 DXI131073:DXI131117 EHE131073:EHE131117 ERA131073:ERA131117 FAW131073:FAW131117 FKS131073:FKS131117 FUO131073:FUO131117 GEK131073:GEK131117 GOG131073:GOG131117 GYC131073:GYC131117 HHY131073:HHY131117 HRU131073:HRU131117 IBQ131073:IBQ131117 ILM131073:ILM131117 IVI131073:IVI131117 JFE131073:JFE131117 JPA131073:JPA131117 JYW131073:JYW131117 KIS131073:KIS131117 KSO131073:KSO131117 LCK131073:LCK131117 LMG131073:LMG131117 LWC131073:LWC131117 MFY131073:MFY131117 MPU131073:MPU131117 MZQ131073:MZQ131117 NJM131073:NJM131117 NTI131073:NTI131117 ODE131073:ODE131117 ONA131073:ONA131117 OWW131073:OWW131117 PGS131073:PGS131117 PQO131073:PQO131117 QAK131073:QAK131117 QKG131073:QKG131117 QUC131073:QUC131117 RDY131073:RDY131117 RNU131073:RNU131117 RXQ131073:RXQ131117 SHM131073:SHM131117 SRI131073:SRI131117 TBE131073:TBE131117 TLA131073:TLA131117 TUW131073:TUW131117 UES131073:UES131117 UOO131073:UOO131117 UYK131073:UYK131117 VIG131073:VIG131117 VSC131073:VSC131117 WBY131073:WBY131117 WLU131073:WLU131117 WVQ131073:WVQ131117 I196609:I196653 JE196609:JE196653 TA196609:TA196653 ACW196609:ACW196653 AMS196609:AMS196653 AWO196609:AWO196653 BGK196609:BGK196653 BQG196609:BQG196653 CAC196609:CAC196653 CJY196609:CJY196653 CTU196609:CTU196653 DDQ196609:DDQ196653 DNM196609:DNM196653 DXI196609:DXI196653 EHE196609:EHE196653 ERA196609:ERA196653 FAW196609:FAW196653 FKS196609:FKS196653 FUO196609:FUO196653 GEK196609:GEK196653 GOG196609:GOG196653 GYC196609:GYC196653 HHY196609:HHY196653 HRU196609:HRU196653 IBQ196609:IBQ196653 ILM196609:ILM196653 IVI196609:IVI196653 JFE196609:JFE196653 JPA196609:JPA196653 JYW196609:JYW196653 KIS196609:KIS196653 KSO196609:KSO196653 LCK196609:LCK196653 LMG196609:LMG196653 LWC196609:LWC196653 MFY196609:MFY196653 MPU196609:MPU196653 MZQ196609:MZQ196653 NJM196609:NJM196653 NTI196609:NTI196653 ODE196609:ODE196653 ONA196609:ONA196653 OWW196609:OWW196653 PGS196609:PGS196653 PQO196609:PQO196653 QAK196609:QAK196653 QKG196609:QKG196653 QUC196609:QUC196653 RDY196609:RDY196653 RNU196609:RNU196653 RXQ196609:RXQ196653 SHM196609:SHM196653 SRI196609:SRI196653 TBE196609:TBE196653 TLA196609:TLA196653 TUW196609:TUW196653 UES196609:UES196653 UOO196609:UOO196653 UYK196609:UYK196653 VIG196609:VIG196653 VSC196609:VSC196653 WBY196609:WBY196653 WLU196609:WLU196653 WVQ196609:WVQ196653 I262145:I262189 JE262145:JE262189 TA262145:TA262189 ACW262145:ACW262189 AMS262145:AMS262189 AWO262145:AWO262189 BGK262145:BGK262189 BQG262145:BQG262189 CAC262145:CAC262189 CJY262145:CJY262189 CTU262145:CTU262189 DDQ262145:DDQ262189 DNM262145:DNM262189 DXI262145:DXI262189 EHE262145:EHE262189 ERA262145:ERA262189 FAW262145:FAW262189 FKS262145:FKS262189 FUO262145:FUO262189 GEK262145:GEK262189 GOG262145:GOG262189 GYC262145:GYC262189 HHY262145:HHY262189 HRU262145:HRU262189 IBQ262145:IBQ262189 ILM262145:ILM262189 IVI262145:IVI262189 JFE262145:JFE262189 JPA262145:JPA262189 JYW262145:JYW262189 KIS262145:KIS262189 KSO262145:KSO262189 LCK262145:LCK262189 LMG262145:LMG262189 LWC262145:LWC262189 MFY262145:MFY262189 MPU262145:MPU262189 MZQ262145:MZQ262189 NJM262145:NJM262189 NTI262145:NTI262189 ODE262145:ODE262189 ONA262145:ONA262189 OWW262145:OWW262189 PGS262145:PGS262189 PQO262145:PQO262189 QAK262145:QAK262189 QKG262145:QKG262189 QUC262145:QUC262189 RDY262145:RDY262189 RNU262145:RNU262189 RXQ262145:RXQ262189 SHM262145:SHM262189 SRI262145:SRI262189 TBE262145:TBE262189 TLA262145:TLA262189 TUW262145:TUW262189 UES262145:UES262189 UOO262145:UOO262189 UYK262145:UYK262189 VIG262145:VIG262189 VSC262145:VSC262189 WBY262145:WBY262189 WLU262145:WLU262189 WVQ262145:WVQ262189 I327681:I327725 JE327681:JE327725 TA327681:TA327725 ACW327681:ACW327725 AMS327681:AMS327725 AWO327681:AWO327725 BGK327681:BGK327725 BQG327681:BQG327725 CAC327681:CAC327725 CJY327681:CJY327725 CTU327681:CTU327725 DDQ327681:DDQ327725 DNM327681:DNM327725 DXI327681:DXI327725 EHE327681:EHE327725 ERA327681:ERA327725 FAW327681:FAW327725 FKS327681:FKS327725 FUO327681:FUO327725 GEK327681:GEK327725 GOG327681:GOG327725 GYC327681:GYC327725 HHY327681:HHY327725 HRU327681:HRU327725 IBQ327681:IBQ327725 ILM327681:ILM327725 IVI327681:IVI327725 JFE327681:JFE327725 JPA327681:JPA327725 JYW327681:JYW327725 KIS327681:KIS327725 KSO327681:KSO327725 LCK327681:LCK327725 LMG327681:LMG327725 LWC327681:LWC327725 MFY327681:MFY327725 MPU327681:MPU327725 MZQ327681:MZQ327725 NJM327681:NJM327725 NTI327681:NTI327725 ODE327681:ODE327725 ONA327681:ONA327725 OWW327681:OWW327725 PGS327681:PGS327725 PQO327681:PQO327725 QAK327681:QAK327725 QKG327681:QKG327725 QUC327681:QUC327725 RDY327681:RDY327725 RNU327681:RNU327725 RXQ327681:RXQ327725 SHM327681:SHM327725 SRI327681:SRI327725 TBE327681:TBE327725 TLA327681:TLA327725 TUW327681:TUW327725 UES327681:UES327725 UOO327681:UOO327725 UYK327681:UYK327725 VIG327681:VIG327725 VSC327681:VSC327725 WBY327681:WBY327725 WLU327681:WLU327725 WVQ327681:WVQ327725 I393217:I393261 JE393217:JE393261 TA393217:TA393261 ACW393217:ACW393261 AMS393217:AMS393261 AWO393217:AWO393261 BGK393217:BGK393261 BQG393217:BQG393261 CAC393217:CAC393261 CJY393217:CJY393261 CTU393217:CTU393261 DDQ393217:DDQ393261 DNM393217:DNM393261 DXI393217:DXI393261 EHE393217:EHE393261 ERA393217:ERA393261 FAW393217:FAW393261 FKS393217:FKS393261 FUO393217:FUO393261 GEK393217:GEK393261 GOG393217:GOG393261 GYC393217:GYC393261 HHY393217:HHY393261 HRU393217:HRU393261 IBQ393217:IBQ393261 ILM393217:ILM393261 IVI393217:IVI393261 JFE393217:JFE393261 JPA393217:JPA393261 JYW393217:JYW393261 KIS393217:KIS393261 KSO393217:KSO393261 LCK393217:LCK393261 LMG393217:LMG393261 LWC393217:LWC393261 MFY393217:MFY393261 MPU393217:MPU393261 MZQ393217:MZQ393261 NJM393217:NJM393261 NTI393217:NTI393261 ODE393217:ODE393261 ONA393217:ONA393261 OWW393217:OWW393261 PGS393217:PGS393261 PQO393217:PQO393261 QAK393217:QAK393261 QKG393217:QKG393261 QUC393217:QUC393261 RDY393217:RDY393261 RNU393217:RNU393261 RXQ393217:RXQ393261 SHM393217:SHM393261 SRI393217:SRI393261 TBE393217:TBE393261 TLA393217:TLA393261 TUW393217:TUW393261 UES393217:UES393261 UOO393217:UOO393261 UYK393217:UYK393261 VIG393217:VIG393261 VSC393217:VSC393261 WBY393217:WBY393261 WLU393217:WLU393261 WVQ393217:WVQ393261 I458753:I458797 JE458753:JE458797 TA458753:TA458797 ACW458753:ACW458797 AMS458753:AMS458797 AWO458753:AWO458797 BGK458753:BGK458797 BQG458753:BQG458797 CAC458753:CAC458797 CJY458753:CJY458797 CTU458753:CTU458797 DDQ458753:DDQ458797 DNM458753:DNM458797 DXI458753:DXI458797 EHE458753:EHE458797 ERA458753:ERA458797 FAW458753:FAW458797 FKS458753:FKS458797 FUO458753:FUO458797 GEK458753:GEK458797 GOG458753:GOG458797 GYC458753:GYC458797 HHY458753:HHY458797 HRU458753:HRU458797 IBQ458753:IBQ458797 ILM458753:ILM458797 IVI458753:IVI458797 JFE458753:JFE458797 JPA458753:JPA458797 JYW458753:JYW458797 KIS458753:KIS458797 KSO458753:KSO458797 LCK458753:LCK458797 LMG458753:LMG458797 LWC458753:LWC458797 MFY458753:MFY458797 MPU458753:MPU458797 MZQ458753:MZQ458797 NJM458753:NJM458797 NTI458753:NTI458797 ODE458753:ODE458797 ONA458753:ONA458797 OWW458753:OWW458797 PGS458753:PGS458797 PQO458753:PQO458797 QAK458753:QAK458797 QKG458753:QKG458797 QUC458753:QUC458797 RDY458753:RDY458797 RNU458753:RNU458797 RXQ458753:RXQ458797 SHM458753:SHM458797 SRI458753:SRI458797 TBE458753:TBE458797 TLA458753:TLA458797 TUW458753:TUW458797 UES458753:UES458797 UOO458753:UOO458797 UYK458753:UYK458797 VIG458753:VIG458797 VSC458753:VSC458797 WBY458753:WBY458797 WLU458753:WLU458797 WVQ458753:WVQ458797 I524289:I524333 JE524289:JE524333 TA524289:TA524333 ACW524289:ACW524333 AMS524289:AMS524333 AWO524289:AWO524333 BGK524289:BGK524333 BQG524289:BQG524333 CAC524289:CAC524333 CJY524289:CJY524333 CTU524289:CTU524333 DDQ524289:DDQ524333 DNM524289:DNM524333 DXI524289:DXI524333 EHE524289:EHE524333 ERA524289:ERA524333 FAW524289:FAW524333 FKS524289:FKS524333 FUO524289:FUO524333 GEK524289:GEK524333 GOG524289:GOG524333 GYC524289:GYC524333 HHY524289:HHY524333 HRU524289:HRU524333 IBQ524289:IBQ524333 ILM524289:ILM524333 IVI524289:IVI524333 JFE524289:JFE524333 JPA524289:JPA524333 JYW524289:JYW524333 KIS524289:KIS524333 KSO524289:KSO524333 LCK524289:LCK524333 LMG524289:LMG524333 LWC524289:LWC524333 MFY524289:MFY524333 MPU524289:MPU524333 MZQ524289:MZQ524333 NJM524289:NJM524333 NTI524289:NTI524333 ODE524289:ODE524333 ONA524289:ONA524333 OWW524289:OWW524333 PGS524289:PGS524333 PQO524289:PQO524333 QAK524289:QAK524333 QKG524289:QKG524333 QUC524289:QUC524333 RDY524289:RDY524333 RNU524289:RNU524333 RXQ524289:RXQ524333 SHM524289:SHM524333 SRI524289:SRI524333 TBE524289:TBE524333 TLA524289:TLA524333 TUW524289:TUW524333 UES524289:UES524333 UOO524289:UOO524333 UYK524289:UYK524333 VIG524289:VIG524333 VSC524289:VSC524333 WBY524289:WBY524333 WLU524289:WLU524333 WVQ524289:WVQ524333 I589825:I589869 JE589825:JE589869 TA589825:TA589869 ACW589825:ACW589869 AMS589825:AMS589869 AWO589825:AWO589869 BGK589825:BGK589869 BQG589825:BQG589869 CAC589825:CAC589869 CJY589825:CJY589869 CTU589825:CTU589869 DDQ589825:DDQ589869 DNM589825:DNM589869 DXI589825:DXI589869 EHE589825:EHE589869 ERA589825:ERA589869 FAW589825:FAW589869 FKS589825:FKS589869 FUO589825:FUO589869 GEK589825:GEK589869 GOG589825:GOG589869 GYC589825:GYC589869 HHY589825:HHY589869 HRU589825:HRU589869 IBQ589825:IBQ589869 ILM589825:ILM589869 IVI589825:IVI589869 JFE589825:JFE589869 JPA589825:JPA589869 JYW589825:JYW589869 KIS589825:KIS589869 KSO589825:KSO589869 LCK589825:LCK589869 LMG589825:LMG589869 LWC589825:LWC589869 MFY589825:MFY589869 MPU589825:MPU589869 MZQ589825:MZQ589869 NJM589825:NJM589869 NTI589825:NTI589869 ODE589825:ODE589869 ONA589825:ONA589869 OWW589825:OWW589869 PGS589825:PGS589869 PQO589825:PQO589869 QAK589825:QAK589869 QKG589825:QKG589869 QUC589825:QUC589869 RDY589825:RDY589869 RNU589825:RNU589869 RXQ589825:RXQ589869 SHM589825:SHM589869 SRI589825:SRI589869 TBE589825:TBE589869 TLA589825:TLA589869 TUW589825:TUW589869 UES589825:UES589869 UOO589825:UOO589869 UYK589825:UYK589869 VIG589825:VIG589869 VSC589825:VSC589869 WBY589825:WBY589869 WLU589825:WLU589869 WVQ589825:WVQ589869 I655361:I655405 JE655361:JE655405 TA655361:TA655405 ACW655361:ACW655405 AMS655361:AMS655405 AWO655361:AWO655405 BGK655361:BGK655405 BQG655361:BQG655405 CAC655361:CAC655405 CJY655361:CJY655405 CTU655361:CTU655405 DDQ655361:DDQ655405 DNM655361:DNM655405 DXI655361:DXI655405 EHE655361:EHE655405 ERA655361:ERA655405 FAW655361:FAW655405 FKS655361:FKS655405 FUO655361:FUO655405 GEK655361:GEK655405 GOG655361:GOG655405 GYC655361:GYC655405 HHY655361:HHY655405 HRU655361:HRU655405 IBQ655361:IBQ655405 ILM655361:ILM655405 IVI655361:IVI655405 JFE655361:JFE655405 JPA655361:JPA655405 JYW655361:JYW655405 KIS655361:KIS655405 KSO655361:KSO655405 LCK655361:LCK655405 LMG655361:LMG655405 LWC655361:LWC655405 MFY655361:MFY655405 MPU655361:MPU655405 MZQ655361:MZQ655405 NJM655361:NJM655405 NTI655361:NTI655405 ODE655361:ODE655405 ONA655361:ONA655405 OWW655361:OWW655405 PGS655361:PGS655405 PQO655361:PQO655405 QAK655361:QAK655405 QKG655361:QKG655405 QUC655361:QUC655405 RDY655361:RDY655405 RNU655361:RNU655405 RXQ655361:RXQ655405 SHM655361:SHM655405 SRI655361:SRI655405 TBE655361:TBE655405 TLA655361:TLA655405 TUW655361:TUW655405 UES655361:UES655405 UOO655361:UOO655405 UYK655361:UYK655405 VIG655361:VIG655405 VSC655361:VSC655405 WBY655361:WBY655405 WLU655361:WLU655405 WVQ655361:WVQ655405 I720897:I720941 JE720897:JE720941 TA720897:TA720941 ACW720897:ACW720941 AMS720897:AMS720941 AWO720897:AWO720941 BGK720897:BGK720941 BQG720897:BQG720941 CAC720897:CAC720941 CJY720897:CJY720941 CTU720897:CTU720941 DDQ720897:DDQ720941 DNM720897:DNM720941 DXI720897:DXI720941 EHE720897:EHE720941 ERA720897:ERA720941 FAW720897:FAW720941 FKS720897:FKS720941 FUO720897:FUO720941 GEK720897:GEK720941 GOG720897:GOG720941 GYC720897:GYC720941 HHY720897:HHY720941 HRU720897:HRU720941 IBQ720897:IBQ720941 ILM720897:ILM720941 IVI720897:IVI720941 JFE720897:JFE720941 JPA720897:JPA720941 JYW720897:JYW720941 KIS720897:KIS720941 KSO720897:KSO720941 LCK720897:LCK720941 LMG720897:LMG720941 LWC720897:LWC720941 MFY720897:MFY720941 MPU720897:MPU720941 MZQ720897:MZQ720941 NJM720897:NJM720941 NTI720897:NTI720941 ODE720897:ODE720941 ONA720897:ONA720941 OWW720897:OWW720941 PGS720897:PGS720941 PQO720897:PQO720941 QAK720897:QAK720941 QKG720897:QKG720941 QUC720897:QUC720941 RDY720897:RDY720941 RNU720897:RNU720941 RXQ720897:RXQ720941 SHM720897:SHM720941 SRI720897:SRI720941 TBE720897:TBE720941 TLA720897:TLA720941 TUW720897:TUW720941 UES720897:UES720941 UOO720897:UOO720941 UYK720897:UYK720941 VIG720897:VIG720941 VSC720897:VSC720941 WBY720897:WBY720941 WLU720897:WLU720941 WVQ720897:WVQ720941 I786433:I786477 JE786433:JE786477 TA786433:TA786477 ACW786433:ACW786477 AMS786433:AMS786477 AWO786433:AWO786477 BGK786433:BGK786477 BQG786433:BQG786477 CAC786433:CAC786477 CJY786433:CJY786477 CTU786433:CTU786477 DDQ786433:DDQ786477 DNM786433:DNM786477 DXI786433:DXI786477 EHE786433:EHE786477 ERA786433:ERA786477 FAW786433:FAW786477 FKS786433:FKS786477 FUO786433:FUO786477 GEK786433:GEK786477 GOG786433:GOG786477 GYC786433:GYC786477 HHY786433:HHY786477 HRU786433:HRU786477 IBQ786433:IBQ786477 ILM786433:ILM786477 IVI786433:IVI786477 JFE786433:JFE786477 JPA786433:JPA786477 JYW786433:JYW786477 KIS786433:KIS786477 KSO786433:KSO786477 LCK786433:LCK786477 LMG786433:LMG786477 LWC786433:LWC786477 MFY786433:MFY786477 MPU786433:MPU786477 MZQ786433:MZQ786477 NJM786433:NJM786477 NTI786433:NTI786477 ODE786433:ODE786477 ONA786433:ONA786477 OWW786433:OWW786477 PGS786433:PGS786477 PQO786433:PQO786477 QAK786433:QAK786477 QKG786433:QKG786477 QUC786433:QUC786477 RDY786433:RDY786477 RNU786433:RNU786477 RXQ786433:RXQ786477 SHM786433:SHM786477 SRI786433:SRI786477 TBE786433:TBE786477 TLA786433:TLA786477 TUW786433:TUW786477 UES786433:UES786477 UOO786433:UOO786477 UYK786433:UYK786477 VIG786433:VIG786477 VSC786433:VSC786477 WBY786433:WBY786477 WLU786433:WLU786477 WVQ786433:WVQ786477 I851969:I852013 JE851969:JE852013 TA851969:TA852013 ACW851969:ACW852013 AMS851969:AMS852013 AWO851969:AWO852013 BGK851969:BGK852013 BQG851969:BQG852013 CAC851969:CAC852013 CJY851969:CJY852013 CTU851969:CTU852013 DDQ851969:DDQ852013 DNM851969:DNM852013 DXI851969:DXI852013 EHE851969:EHE852013 ERA851969:ERA852013 FAW851969:FAW852013 FKS851969:FKS852013 FUO851969:FUO852013 GEK851969:GEK852013 GOG851969:GOG852013 GYC851969:GYC852013 HHY851969:HHY852013 HRU851969:HRU852013 IBQ851969:IBQ852013 ILM851969:ILM852013 IVI851969:IVI852013 JFE851969:JFE852013 JPA851969:JPA852013 JYW851969:JYW852013 KIS851969:KIS852013 KSO851969:KSO852013 LCK851969:LCK852013 LMG851969:LMG852013 LWC851969:LWC852013 MFY851969:MFY852013 MPU851969:MPU852013 MZQ851969:MZQ852013 NJM851969:NJM852013 NTI851969:NTI852013 ODE851969:ODE852013 ONA851969:ONA852013 OWW851969:OWW852013 PGS851969:PGS852013 PQO851969:PQO852013 QAK851969:QAK852013 QKG851969:QKG852013 QUC851969:QUC852013 RDY851969:RDY852013 RNU851969:RNU852013 RXQ851969:RXQ852013 SHM851969:SHM852013 SRI851969:SRI852013 TBE851969:TBE852013 TLA851969:TLA852013 TUW851969:TUW852013 UES851969:UES852013 UOO851969:UOO852013 UYK851969:UYK852013 VIG851969:VIG852013 VSC851969:VSC852013 WBY851969:WBY852013 WLU851969:WLU852013 WVQ851969:WVQ852013 I917505:I917549 JE917505:JE917549 TA917505:TA917549 ACW917505:ACW917549 AMS917505:AMS917549 AWO917505:AWO917549 BGK917505:BGK917549 BQG917505:BQG917549 CAC917505:CAC917549 CJY917505:CJY917549 CTU917505:CTU917549 DDQ917505:DDQ917549 DNM917505:DNM917549 DXI917505:DXI917549 EHE917505:EHE917549 ERA917505:ERA917549 FAW917505:FAW917549 FKS917505:FKS917549 FUO917505:FUO917549 GEK917505:GEK917549 GOG917505:GOG917549 GYC917505:GYC917549 HHY917505:HHY917549 HRU917505:HRU917549 IBQ917505:IBQ917549 ILM917505:ILM917549 IVI917505:IVI917549 JFE917505:JFE917549 JPA917505:JPA917549 JYW917505:JYW917549 KIS917505:KIS917549 KSO917505:KSO917549 LCK917505:LCK917549 LMG917505:LMG917549 LWC917505:LWC917549 MFY917505:MFY917549 MPU917505:MPU917549 MZQ917505:MZQ917549 NJM917505:NJM917549 NTI917505:NTI917549 ODE917505:ODE917549 ONA917505:ONA917549 OWW917505:OWW917549 PGS917505:PGS917549 PQO917505:PQO917549 QAK917505:QAK917549 QKG917505:QKG917549 QUC917505:QUC917549 RDY917505:RDY917549 RNU917505:RNU917549 RXQ917505:RXQ917549 SHM917505:SHM917549 SRI917505:SRI917549 TBE917505:TBE917549 TLA917505:TLA917549 TUW917505:TUW917549 UES917505:UES917549 UOO917505:UOO917549 UYK917505:UYK917549 VIG917505:VIG917549 VSC917505:VSC917549 WBY917505:WBY917549 WLU917505:WLU917549 WVQ917505:WVQ917549 I983041:I983085 JE983041:JE983085 TA983041:TA983085 ACW983041:ACW983085 AMS983041:AMS983085 AWO983041:AWO983085 BGK983041:BGK983085 BQG983041:BQG983085 CAC983041:CAC983085 CJY983041:CJY983085 CTU983041:CTU983085 DDQ983041:DDQ983085 DNM983041:DNM983085 DXI983041:DXI983085 EHE983041:EHE983085 ERA983041:ERA983085 FAW983041:FAW983085 FKS983041:FKS983085 FUO983041:FUO983085 GEK983041:GEK983085 GOG983041:GOG983085 GYC983041:GYC983085 HHY983041:HHY983085 HRU983041:HRU983085 IBQ983041:IBQ983085 ILM983041:ILM983085 IVI983041:IVI983085 JFE983041:JFE983085 JPA983041:JPA983085 JYW983041:JYW983085 KIS983041:KIS983085 KSO983041:KSO983085 LCK983041:LCK983085 LMG983041:LMG983085 LWC983041:LWC983085 MFY983041:MFY983085 MPU983041:MPU983085 MZQ983041:MZQ983085 NJM983041:NJM983085 NTI983041:NTI983085 ODE983041:ODE983085 ONA983041:ONA983085 OWW983041:OWW983085 PGS983041:PGS983085 PQO983041:PQO983085 QAK983041:QAK983085 QKG983041:QKG983085 QUC983041:QUC983085 RDY983041:RDY983085 RNU983041:RNU983085 RXQ983041:RXQ983085 SHM983041:SHM983085 SRI983041:SRI983085 TBE983041:TBE983085 TLA983041:TLA983085 TUW983041:TUW983085 UES983041:UES983085 UOO983041:UOO983085 UYK983041:UYK983085 VIG983041:VIG983085 VSC983041:VSC983085 WBY983041:WBY983085 WLU983041:WLU983085 WVQ983041:WVQ983085 I47:I257 JE47:JE257 TA47:TA257 ACW47:ACW257 AMS47:AMS257 AWO47:AWO257 BGK47:BGK257 BQG47:BQG257 CAC47:CAC257 CJY47:CJY257 CTU47:CTU257 DDQ47:DDQ257 DNM47:DNM257 DXI47:DXI257 EHE47:EHE257 ERA47:ERA257 FAW47:FAW257 FKS47:FKS257 FUO47:FUO257 GEK47:GEK257 GOG47:GOG257 GYC47:GYC257 HHY47:HHY257 HRU47:HRU257 IBQ47:IBQ257 ILM47:ILM257 IVI47:IVI257 JFE47:JFE257 JPA47:JPA257 JYW47:JYW257 KIS47:KIS257 KSO47:KSO257 LCK47:LCK257 LMG47:LMG257 LWC47:LWC257 MFY47:MFY257 MPU47:MPU257 MZQ47:MZQ257 NJM47:NJM257 NTI47:NTI257 ODE47:ODE257 ONA47:ONA257 OWW47:OWW257 PGS47:PGS257 PQO47:PQO257 QAK47:QAK257 QKG47:QKG257 QUC47:QUC257 RDY47:RDY257 RNU47:RNU257 RXQ47:RXQ257 SHM47:SHM257 SRI47:SRI257 TBE47:TBE257 TLA47:TLA257 TUW47:TUW257 UES47:UES257 UOO47:UOO257 UYK47:UYK257 VIG47:VIG257 VSC47:VSC257 WBY47:WBY257 WLU47:WLU257 WVQ47:WVQ257 I65583:I65793 JE65583:JE65793 TA65583:TA65793 ACW65583:ACW65793 AMS65583:AMS65793 AWO65583:AWO65793 BGK65583:BGK65793 BQG65583:BQG65793 CAC65583:CAC65793 CJY65583:CJY65793 CTU65583:CTU65793 DDQ65583:DDQ65793 DNM65583:DNM65793 DXI65583:DXI65793 EHE65583:EHE65793 ERA65583:ERA65793 FAW65583:FAW65793 FKS65583:FKS65793 FUO65583:FUO65793 GEK65583:GEK65793 GOG65583:GOG65793 GYC65583:GYC65793 HHY65583:HHY65793 HRU65583:HRU65793 IBQ65583:IBQ65793 ILM65583:ILM65793 IVI65583:IVI65793 JFE65583:JFE65793 JPA65583:JPA65793 JYW65583:JYW65793 KIS65583:KIS65793 KSO65583:KSO65793 LCK65583:LCK65793 LMG65583:LMG65793 LWC65583:LWC65793 MFY65583:MFY65793 MPU65583:MPU65793 MZQ65583:MZQ65793 NJM65583:NJM65793 NTI65583:NTI65793 ODE65583:ODE65793 ONA65583:ONA65793 OWW65583:OWW65793 PGS65583:PGS65793 PQO65583:PQO65793 QAK65583:QAK65793 QKG65583:QKG65793 QUC65583:QUC65793 RDY65583:RDY65793 RNU65583:RNU65793 RXQ65583:RXQ65793 SHM65583:SHM65793 SRI65583:SRI65793 TBE65583:TBE65793 TLA65583:TLA65793 TUW65583:TUW65793 UES65583:UES65793 UOO65583:UOO65793 UYK65583:UYK65793 VIG65583:VIG65793 VSC65583:VSC65793 WBY65583:WBY65793 WLU65583:WLU65793 WVQ65583:WVQ65793 I131119:I131329 JE131119:JE131329 TA131119:TA131329 ACW131119:ACW131329 AMS131119:AMS131329 AWO131119:AWO131329 BGK131119:BGK131329 BQG131119:BQG131329 CAC131119:CAC131329 CJY131119:CJY131329 CTU131119:CTU131329 DDQ131119:DDQ131329 DNM131119:DNM131329 DXI131119:DXI131329 EHE131119:EHE131329 ERA131119:ERA131329 FAW131119:FAW131329 FKS131119:FKS131329 FUO131119:FUO131329 GEK131119:GEK131329 GOG131119:GOG131329 GYC131119:GYC131329 HHY131119:HHY131329 HRU131119:HRU131329 IBQ131119:IBQ131329 ILM131119:ILM131329 IVI131119:IVI131329 JFE131119:JFE131329 JPA131119:JPA131329 JYW131119:JYW131329 KIS131119:KIS131329 KSO131119:KSO131329 LCK131119:LCK131329 LMG131119:LMG131329 LWC131119:LWC131329 MFY131119:MFY131329 MPU131119:MPU131329 MZQ131119:MZQ131329 NJM131119:NJM131329 NTI131119:NTI131329 ODE131119:ODE131329 ONA131119:ONA131329 OWW131119:OWW131329 PGS131119:PGS131329 PQO131119:PQO131329 QAK131119:QAK131329 QKG131119:QKG131329 QUC131119:QUC131329 RDY131119:RDY131329 RNU131119:RNU131329 RXQ131119:RXQ131329 SHM131119:SHM131329 SRI131119:SRI131329 TBE131119:TBE131329 TLA131119:TLA131329 TUW131119:TUW131329 UES131119:UES131329 UOO131119:UOO131329 UYK131119:UYK131329 VIG131119:VIG131329 VSC131119:VSC131329 WBY131119:WBY131329 WLU131119:WLU131329 WVQ131119:WVQ131329 I196655:I196865 JE196655:JE196865 TA196655:TA196865 ACW196655:ACW196865 AMS196655:AMS196865 AWO196655:AWO196865 BGK196655:BGK196865 BQG196655:BQG196865 CAC196655:CAC196865 CJY196655:CJY196865 CTU196655:CTU196865 DDQ196655:DDQ196865 DNM196655:DNM196865 DXI196655:DXI196865 EHE196655:EHE196865 ERA196655:ERA196865 FAW196655:FAW196865 FKS196655:FKS196865 FUO196655:FUO196865 GEK196655:GEK196865 GOG196655:GOG196865 GYC196655:GYC196865 HHY196655:HHY196865 HRU196655:HRU196865 IBQ196655:IBQ196865 ILM196655:ILM196865 IVI196655:IVI196865 JFE196655:JFE196865 JPA196655:JPA196865 JYW196655:JYW196865 KIS196655:KIS196865 KSO196655:KSO196865 LCK196655:LCK196865 LMG196655:LMG196865 LWC196655:LWC196865 MFY196655:MFY196865 MPU196655:MPU196865 MZQ196655:MZQ196865 NJM196655:NJM196865 NTI196655:NTI196865 ODE196655:ODE196865 ONA196655:ONA196865 OWW196655:OWW196865 PGS196655:PGS196865 PQO196655:PQO196865 QAK196655:QAK196865 QKG196655:QKG196865 QUC196655:QUC196865 RDY196655:RDY196865 RNU196655:RNU196865 RXQ196655:RXQ196865 SHM196655:SHM196865 SRI196655:SRI196865 TBE196655:TBE196865 TLA196655:TLA196865 TUW196655:TUW196865 UES196655:UES196865 UOO196655:UOO196865 UYK196655:UYK196865 VIG196655:VIG196865 VSC196655:VSC196865 WBY196655:WBY196865 WLU196655:WLU196865 WVQ196655:WVQ196865 I262191:I262401 JE262191:JE262401 TA262191:TA262401 ACW262191:ACW262401 AMS262191:AMS262401 AWO262191:AWO262401 BGK262191:BGK262401 BQG262191:BQG262401 CAC262191:CAC262401 CJY262191:CJY262401 CTU262191:CTU262401 DDQ262191:DDQ262401 DNM262191:DNM262401 DXI262191:DXI262401 EHE262191:EHE262401 ERA262191:ERA262401 FAW262191:FAW262401 FKS262191:FKS262401 FUO262191:FUO262401 GEK262191:GEK262401 GOG262191:GOG262401 GYC262191:GYC262401 HHY262191:HHY262401 HRU262191:HRU262401 IBQ262191:IBQ262401 ILM262191:ILM262401 IVI262191:IVI262401 JFE262191:JFE262401 JPA262191:JPA262401 JYW262191:JYW262401 KIS262191:KIS262401 KSO262191:KSO262401 LCK262191:LCK262401 LMG262191:LMG262401 LWC262191:LWC262401 MFY262191:MFY262401 MPU262191:MPU262401 MZQ262191:MZQ262401 NJM262191:NJM262401 NTI262191:NTI262401 ODE262191:ODE262401 ONA262191:ONA262401 OWW262191:OWW262401 PGS262191:PGS262401 PQO262191:PQO262401 QAK262191:QAK262401 QKG262191:QKG262401 QUC262191:QUC262401 RDY262191:RDY262401 RNU262191:RNU262401 RXQ262191:RXQ262401 SHM262191:SHM262401 SRI262191:SRI262401 TBE262191:TBE262401 TLA262191:TLA262401 TUW262191:TUW262401 UES262191:UES262401 UOO262191:UOO262401 UYK262191:UYK262401 VIG262191:VIG262401 VSC262191:VSC262401 WBY262191:WBY262401 WLU262191:WLU262401 WVQ262191:WVQ262401 I327727:I327937 JE327727:JE327937 TA327727:TA327937 ACW327727:ACW327937 AMS327727:AMS327937 AWO327727:AWO327937 BGK327727:BGK327937 BQG327727:BQG327937 CAC327727:CAC327937 CJY327727:CJY327937 CTU327727:CTU327937 DDQ327727:DDQ327937 DNM327727:DNM327937 DXI327727:DXI327937 EHE327727:EHE327937 ERA327727:ERA327937 FAW327727:FAW327937 FKS327727:FKS327937 FUO327727:FUO327937 GEK327727:GEK327937 GOG327727:GOG327937 GYC327727:GYC327937 HHY327727:HHY327937 HRU327727:HRU327937 IBQ327727:IBQ327937 ILM327727:ILM327937 IVI327727:IVI327937 JFE327727:JFE327937 JPA327727:JPA327937 JYW327727:JYW327937 KIS327727:KIS327937 KSO327727:KSO327937 LCK327727:LCK327937 LMG327727:LMG327937 LWC327727:LWC327937 MFY327727:MFY327937 MPU327727:MPU327937 MZQ327727:MZQ327937 NJM327727:NJM327937 NTI327727:NTI327937 ODE327727:ODE327937 ONA327727:ONA327937 OWW327727:OWW327937 PGS327727:PGS327937 PQO327727:PQO327937 QAK327727:QAK327937 QKG327727:QKG327937 QUC327727:QUC327937 RDY327727:RDY327937 RNU327727:RNU327937 RXQ327727:RXQ327937 SHM327727:SHM327937 SRI327727:SRI327937 TBE327727:TBE327937 TLA327727:TLA327937 TUW327727:TUW327937 UES327727:UES327937 UOO327727:UOO327937 UYK327727:UYK327937 VIG327727:VIG327937 VSC327727:VSC327937 WBY327727:WBY327937 WLU327727:WLU327937 WVQ327727:WVQ327937 I393263:I393473 JE393263:JE393473 TA393263:TA393473 ACW393263:ACW393473 AMS393263:AMS393473 AWO393263:AWO393473 BGK393263:BGK393473 BQG393263:BQG393473 CAC393263:CAC393473 CJY393263:CJY393473 CTU393263:CTU393473 DDQ393263:DDQ393473 DNM393263:DNM393473 DXI393263:DXI393473 EHE393263:EHE393473 ERA393263:ERA393473 FAW393263:FAW393473 FKS393263:FKS393473 FUO393263:FUO393473 GEK393263:GEK393473 GOG393263:GOG393473 GYC393263:GYC393473 HHY393263:HHY393473 HRU393263:HRU393473 IBQ393263:IBQ393473 ILM393263:ILM393473 IVI393263:IVI393473 JFE393263:JFE393473 JPA393263:JPA393473 JYW393263:JYW393473 KIS393263:KIS393473 KSO393263:KSO393473 LCK393263:LCK393473 LMG393263:LMG393473 LWC393263:LWC393473 MFY393263:MFY393473 MPU393263:MPU393473 MZQ393263:MZQ393473 NJM393263:NJM393473 NTI393263:NTI393473 ODE393263:ODE393473 ONA393263:ONA393473 OWW393263:OWW393473 PGS393263:PGS393473 PQO393263:PQO393473 QAK393263:QAK393473 QKG393263:QKG393473 QUC393263:QUC393473 RDY393263:RDY393473 RNU393263:RNU393473 RXQ393263:RXQ393473 SHM393263:SHM393473 SRI393263:SRI393473 TBE393263:TBE393473 TLA393263:TLA393473 TUW393263:TUW393473 UES393263:UES393473 UOO393263:UOO393473 UYK393263:UYK393473 VIG393263:VIG393473 VSC393263:VSC393473 WBY393263:WBY393473 WLU393263:WLU393473 WVQ393263:WVQ393473 I458799:I459009 JE458799:JE459009 TA458799:TA459009 ACW458799:ACW459009 AMS458799:AMS459009 AWO458799:AWO459009 BGK458799:BGK459009 BQG458799:BQG459009 CAC458799:CAC459009 CJY458799:CJY459009 CTU458799:CTU459009 DDQ458799:DDQ459009 DNM458799:DNM459009 DXI458799:DXI459009 EHE458799:EHE459009 ERA458799:ERA459009 FAW458799:FAW459009 FKS458799:FKS459009 FUO458799:FUO459009 GEK458799:GEK459009 GOG458799:GOG459009 GYC458799:GYC459009 HHY458799:HHY459009 HRU458799:HRU459009 IBQ458799:IBQ459009 ILM458799:ILM459009 IVI458799:IVI459009 JFE458799:JFE459009 JPA458799:JPA459009 JYW458799:JYW459009 KIS458799:KIS459009 KSO458799:KSO459009 LCK458799:LCK459009 LMG458799:LMG459009 LWC458799:LWC459009 MFY458799:MFY459009 MPU458799:MPU459009 MZQ458799:MZQ459009 NJM458799:NJM459009 NTI458799:NTI459009 ODE458799:ODE459009 ONA458799:ONA459009 OWW458799:OWW459009 PGS458799:PGS459009 PQO458799:PQO459009 QAK458799:QAK459009 QKG458799:QKG459009 QUC458799:QUC459009 RDY458799:RDY459009 RNU458799:RNU459009 RXQ458799:RXQ459009 SHM458799:SHM459009 SRI458799:SRI459009 TBE458799:TBE459009 TLA458799:TLA459009 TUW458799:TUW459009 UES458799:UES459009 UOO458799:UOO459009 UYK458799:UYK459009 VIG458799:VIG459009 VSC458799:VSC459009 WBY458799:WBY459009 WLU458799:WLU459009 WVQ458799:WVQ459009 I524335:I524545 JE524335:JE524545 TA524335:TA524545 ACW524335:ACW524545 AMS524335:AMS524545 AWO524335:AWO524545 BGK524335:BGK524545 BQG524335:BQG524545 CAC524335:CAC524545 CJY524335:CJY524545 CTU524335:CTU524545 DDQ524335:DDQ524545 DNM524335:DNM524545 DXI524335:DXI524545 EHE524335:EHE524545 ERA524335:ERA524545 FAW524335:FAW524545 FKS524335:FKS524545 FUO524335:FUO524545 GEK524335:GEK524545 GOG524335:GOG524545 GYC524335:GYC524545 HHY524335:HHY524545 HRU524335:HRU524545 IBQ524335:IBQ524545 ILM524335:ILM524545 IVI524335:IVI524545 JFE524335:JFE524545 JPA524335:JPA524545 JYW524335:JYW524545 KIS524335:KIS524545 KSO524335:KSO524545 LCK524335:LCK524545 LMG524335:LMG524545 LWC524335:LWC524545 MFY524335:MFY524545 MPU524335:MPU524545 MZQ524335:MZQ524545 NJM524335:NJM524545 NTI524335:NTI524545 ODE524335:ODE524545 ONA524335:ONA524545 OWW524335:OWW524545 PGS524335:PGS524545 PQO524335:PQO524545 QAK524335:QAK524545 QKG524335:QKG524545 QUC524335:QUC524545 RDY524335:RDY524545 RNU524335:RNU524545 RXQ524335:RXQ524545 SHM524335:SHM524545 SRI524335:SRI524545 TBE524335:TBE524545 TLA524335:TLA524545 TUW524335:TUW524545 UES524335:UES524545 UOO524335:UOO524545 UYK524335:UYK524545 VIG524335:VIG524545 VSC524335:VSC524545 WBY524335:WBY524545 WLU524335:WLU524545 WVQ524335:WVQ524545 I589871:I590081 JE589871:JE590081 TA589871:TA590081 ACW589871:ACW590081 AMS589871:AMS590081 AWO589871:AWO590081 BGK589871:BGK590081 BQG589871:BQG590081 CAC589871:CAC590081 CJY589871:CJY590081 CTU589871:CTU590081 DDQ589871:DDQ590081 DNM589871:DNM590081 DXI589871:DXI590081 EHE589871:EHE590081 ERA589871:ERA590081 FAW589871:FAW590081 FKS589871:FKS590081 FUO589871:FUO590081 GEK589871:GEK590081 GOG589871:GOG590081 GYC589871:GYC590081 HHY589871:HHY590081 HRU589871:HRU590081 IBQ589871:IBQ590081 ILM589871:ILM590081 IVI589871:IVI590081 JFE589871:JFE590081 JPA589871:JPA590081 JYW589871:JYW590081 KIS589871:KIS590081 KSO589871:KSO590081 LCK589871:LCK590081 LMG589871:LMG590081 LWC589871:LWC590081 MFY589871:MFY590081 MPU589871:MPU590081 MZQ589871:MZQ590081 NJM589871:NJM590081 NTI589871:NTI590081 ODE589871:ODE590081 ONA589871:ONA590081 OWW589871:OWW590081 PGS589871:PGS590081 PQO589871:PQO590081 QAK589871:QAK590081 QKG589871:QKG590081 QUC589871:QUC590081 RDY589871:RDY590081 RNU589871:RNU590081 RXQ589871:RXQ590081 SHM589871:SHM590081 SRI589871:SRI590081 TBE589871:TBE590081 TLA589871:TLA590081 TUW589871:TUW590081 UES589871:UES590081 UOO589871:UOO590081 UYK589871:UYK590081 VIG589871:VIG590081 VSC589871:VSC590081 WBY589871:WBY590081 WLU589871:WLU590081 WVQ589871:WVQ590081 I655407:I655617 JE655407:JE655617 TA655407:TA655617 ACW655407:ACW655617 AMS655407:AMS655617 AWO655407:AWO655617 BGK655407:BGK655617 BQG655407:BQG655617 CAC655407:CAC655617 CJY655407:CJY655617 CTU655407:CTU655617 DDQ655407:DDQ655617 DNM655407:DNM655617 DXI655407:DXI655617 EHE655407:EHE655617 ERA655407:ERA655617 FAW655407:FAW655617 FKS655407:FKS655617 FUO655407:FUO655617 GEK655407:GEK655617 GOG655407:GOG655617 GYC655407:GYC655617 HHY655407:HHY655617 HRU655407:HRU655617 IBQ655407:IBQ655617 ILM655407:ILM655617 IVI655407:IVI655617 JFE655407:JFE655617 JPA655407:JPA655617 JYW655407:JYW655617 KIS655407:KIS655617 KSO655407:KSO655617 LCK655407:LCK655617 LMG655407:LMG655617 LWC655407:LWC655617 MFY655407:MFY655617 MPU655407:MPU655617 MZQ655407:MZQ655617 NJM655407:NJM655617 NTI655407:NTI655617 ODE655407:ODE655617 ONA655407:ONA655617 OWW655407:OWW655617 PGS655407:PGS655617 PQO655407:PQO655617 QAK655407:QAK655617 QKG655407:QKG655617 QUC655407:QUC655617 RDY655407:RDY655617 RNU655407:RNU655617 RXQ655407:RXQ655617 SHM655407:SHM655617 SRI655407:SRI655617 TBE655407:TBE655617 TLA655407:TLA655617 TUW655407:TUW655617 UES655407:UES655617 UOO655407:UOO655617 UYK655407:UYK655617 VIG655407:VIG655617 VSC655407:VSC655617 WBY655407:WBY655617 WLU655407:WLU655617 WVQ655407:WVQ655617 I720943:I721153 JE720943:JE721153 TA720943:TA721153 ACW720943:ACW721153 AMS720943:AMS721153 AWO720943:AWO721153 BGK720943:BGK721153 BQG720943:BQG721153 CAC720943:CAC721153 CJY720943:CJY721153 CTU720943:CTU721153 DDQ720943:DDQ721153 DNM720943:DNM721153 DXI720943:DXI721153 EHE720943:EHE721153 ERA720943:ERA721153 FAW720943:FAW721153 FKS720943:FKS721153 FUO720943:FUO721153 GEK720943:GEK721153 GOG720943:GOG721153 GYC720943:GYC721153 HHY720943:HHY721153 HRU720943:HRU721153 IBQ720943:IBQ721153 ILM720943:ILM721153 IVI720943:IVI721153 JFE720943:JFE721153 JPA720943:JPA721153 JYW720943:JYW721153 KIS720943:KIS721153 KSO720943:KSO721153 LCK720943:LCK721153 LMG720943:LMG721153 LWC720943:LWC721153 MFY720943:MFY721153 MPU720943:MPU721153 MZQ720943:MZQ721153 NJM720943:NJM721153 NTI720943:NTI721153 ODE720943:ODE721153 ONA720943:ONA721153 OWW720943:OWW721153 PGS720943:PGS721153 PQO720943:PQO721153 QAK720943:QAK721153 QKG720943:QKG721153 QUC720943:QUC721153 RDY720943:RDY721153 RNU720943:RNU721153 RXQ720943:RXQ721153 SHM720943:SHM721153 SRI720943:SRI721153 TBE720943:TBE721153 TLA720943:TLA721153 TUW720943:TUW721153 UES720943:UES721153 UOO720943:UOO721153 UYK720943:UYK721153 VIG720943:VIG721153 VSC720943:VSC721153 WBY720943:WBY721153 WLU720943:WLU721153 WVQ720943:WVQ721153 I786479:I786689 JE786479:JE786689 TA786479:TA786689 ACW786479:ACW786689 AMS786479:AMS786689 AWO786479:AWO786689 BGK786479:BGK786689 BQG786479:BQG786689 CAC786479:CAC786689 CJY786479:CJY786689 CTU786479:CTU786689 DDQ786479:DDQ786689 DNM786479:DNM786689 DXI786479:DXI786689 EHE786479:EHE786689 ERA786479:ERA786689 FAW786479:FAW786689 FKS786479:FKS786689 FUO786479:FUO786689 GEK786479:GEK786689 GOG786479:GOG786689 GYC786479:GYC786689 HHY786479:HHY786689 HRU786479:HRU786689 IBQ786479:IBQ786689 ILM786479:ILM786689 IVI786479:IVI786689 JFE786479:JFE786689 JPA786479:JPA786689 JYW786479:JYW786689 KIS786479:KIS786689 KSO786479:KSO786689 LCK786479:LCK786689 LMG786479:LMG786689 LWC786479:LWC786689 MFY786479:MFY786689 MPU786479:MPU786689 MZQ786479:MZQ786689 NJM786479:NJM786689 NTI786479:NTI786689 ODE786479:ODE786689 ONA786479:ONA786689 OWW786479:OWW786689 PGS786479:PGS786689 PQO786479:PQO786689 QAK786479:QAK786689 QKG786479:QKG786689 QUC786479:QUC786689 RDY786479:RDY786689 RNU786479:RNU786689 RXQ786479:RXQ786689 SHM786479:SHM786689 SRI786479:SRI786689 TBE786479:TBE786689 TLA786479:TLA786689 TUW786479:TUW786689 UES786479:UES786689 UOO786479:UOO786689 UYK786479:UYK786689 VIG786479:VIG786689 VSC786479:VSC786689 WBY786479:WBY786689 WLU786479:WLU786689 WVQ786479:WVQ786689 I852015:I852225 JE852015:JE852225 TA852015:TA852225 ACW852015:ACW852225 AMS852015:AMS852225 AWO852015:AWO852225 BGK852015:BGK852225 BQG852015:BQG852225 CAC852015:CAC852225 CJY852015:CJY852225 CTU852015:CTU852225 DDQ852015:DDQ852225 DNM852015:DNM852225 DXI852015:DXI852225 EHE852015:EHE852225 ERA852015:ERA852225 FAW852015:FAW852225 FKS852015:FKS852225 FUO852015:FUO852225 GEK852015:GEK852225 GOG852015:GOG852225 GYC852015:GYC852225 HHY852015:HHY852225 HRU852015:HRU852225 IBQ852015:IBQ852225 ILM852015:ILM852225 IVI852015:IVI852225 JFE852015:JFE852225 JPA852015:JPA852225 JYW852015:JYW852225 KIS852015:KIS852225 KSO852015:KSO852225 LCK852015:LCK852225 LMG852015:LMG852225 LWC852015:LWC852225 MFY852015:MFY852225 MPU852015:MPU852225 MZQ852015:MZQ852225 NJM852015:NJM852225 NTI852015:NTI852225 ODE852015:ODE852225 ONA852015:ONA852225 OWW852015:OWW852225 PGS852015:PGS852225 PQO852015:PQO852225 QAK852015:QAK852225 QKG852015:QKG852225 QUC852015:QUC852225 RDY852015:RDY852225 RNU852015:RNU852225 RXQ852015:RXQ852225 SHM852015:SHM852225 SRI852015:SRI852225 TBE852015:TBE852225 TLA852015:TLA852225 TUW852015:TUW852225 UES852015:UES852225 UOO852015:UOO852225 UYK852015:UYK852225 VIG852015:VIG852225 VSC852015:VSC852225 WBY852015:WBY852225 WLU852015:WLU852225 WVQ852015:WVQ852225 I917551:I917761 JE917551:JE917761 TA917551:TA917761 ACW917551:ACW917761 AMS917551:AMS917761 AWO917551:AWO917761 BGK917551:BGK917761 BQG917551:BQG917761 CAC917551:CAC917761 CJY917551:CJY917761 CTU917551:CTU917761 DDQ917551:DDQ917761 DNM917551:DNM917761 DXI917551:DXI917761 EHE917551:EHE917761 ERA917551:ERA917761 FAW917551:FAW917761 FKS917551:FKS917761 FUO917551:FUO917761 GEK917551:GEK917761 GOG917551:GOG917761 GYC917551:GYC917761 HHY917551:HHY917761 HRU917551:HRU917761 IBQ917551:IBQ917761 ILM917551:ILM917761 IVI917551:IVI917761 JFE917551:JFE917761 JPA917551:JPA917761 JYW917551:JYW917761 KIS917551:KIS917761 KSO917551:KSO917761 LCK917551:LCK917761 LMG917551:LMG917761 LWC917551:LWC917761 MFY917551:MFY917761 MPU917551:MPU917761 MZQ917551:MZQ917761 NJM917551:NJM917761 NTI917551:NTI917761 ODE917551:ODE917761 ONA917551:ONA917761 OWW917551:OWW917761 PGS917551:PGS917761 PQO917551:PQO917761 QAK917551:QAK917761 QKG917551:QKG917761 QUC917551:QUC917761 RDY917551:RDY917761 RNU917551:RNU917761 RXQ917551:RXQ917761 SHM917551:SHM917761 SRI917551:SRI917761 TBE917551:TBE917761 TLA917551:TLA917761 TUW917551:TUW917761 UES917551:UES917761 UOO917551:UOO917761 UYK917551:UYK917761 VIG917551:VIG917761 VSC917551:VSC917761 WBY917551:WBY917761 WLU917551:WLU917761 WVQ917551:WVQ917761 I983087:I983297 JE983087:JE983297 TA983087:TA983297 ACW983087:ACW983297 AMS983087:AMS983297 AWO983087:AWO983297 BGK983087:BGK983297 BQG983087:BQG983297 CAC983087:CAC983297 CJY983087:CJY983297 CTU983087:CTU983297 DDQ983087:DDQ983297 DNM983087:DNM983297 DXI983087:DXI983297 EHE983087:EHE983297 ERA983087:ERA983297 FAW983087:FAW983297 FKS983087:FKS983297 FUO983087:FUO983297 GEK983087:GEK983297 GOG983087:GOG983297 GYC983087:GYC983297 HHY983087:HHY983297 HRU983087:HRU983297 IBQ983087:IBQ983297 ILM983087:ILM983297 IVI983087:IVI983297 JFE983087:JFE983297 JPA983087:JPA983297 JYW983087:JYW983297 KIS983087:KIS983297 KSO983087:KSO983297 LCK983087:LCK983297 LMG983087:LMG983297 LWC983087:LWC983297 MFY983087:MFY983297 MPU983087:MPU983297 MZQ983087:MZQ983297 NJM983087:NJM983297 NTI983087:NTI983297 ODE983087:ODE983297 ONA983087:ONA983297 OWW983087:OWW983297 PGS983087:PGS983297 PQO983087:PQO983297 QAK983087:QAK983297 QKG983087:QKG983297 QUC983087:QUC983297 RDY983087:RDY983297 RNU983087:RNU983297 RXQ983087:RXQ983297 SHM983087:SHM983297 SRI983087:SRI983297 TBE983087:TBE983297 TLA983087:TLA983297 TUW983087:TUW983297 UES983087:UES983297 UOO983087:UOO983297 UYK983087:UYK983297 VIG983087:VIG983297 VSC983087:VSC983297 WBY983087:WBY983297 WLU983087:WLU983297 WVQ983087:WVQ983297" xr:uid="{2DB75A57-F87F-4D8A-B1D2-01C02082FEB0}">
      <formula1>0</formula1>
      <formula2>0</formula2>
    </dataValidation>
  </dataValidations>
  <pageMargins left="0.70833333333333304" right="0.70833333333333304" top="0.74791666666666701" bottom="0.74791666666666701" header="0.51180555555555496" footer="0.51180555555555496"/>
  <pageSetup paperSize="9" scale="62" firstPageNumber="0" orientation="portrait" verticalDpi="300" r:id="rId1"/>
  <rowBreaks count="1" manualBreakCount="1">
    <brk id="59" max="16383" man="1"/>
  </rowBreaks>
  <legacyDrawing r:id="rId2"/>
  <extLst>
    <ext xmlns:x14="http://schemas.microsoft.com/office/spreadsheetml/2009/9/main" uri="{CCE6A557-97BC-4b89-ADB6-D9C93CAAB3DF}">
      <x14:dataValidations xmlns:xm="http://schemas.microsoft.com/office/excel/2006/main" count="2">
        <x14:dataValidation type="list" operator="equal" showInputMessage="1" showErrorMessage="1" errorTitle="WYBIERZ GMINĘ" error="PROSZĘ WYBRAĆ GMINĘ Z LISTY" promptTitle="LISTA GMIN" prompt="WYBIERZ GMINĘ Z LISTY" xr:uid="{55A33435-1BE1-453B-B8D1-A66CA649E9D9}">
          <x14:formula1>
            <xm:f>Gminy!$A:$A</xm:f>
          </x14:formula1>
          <xm:sqref>G2:H2 G45:H45 G77:H77 G61:H61</xm:sqref>
        </x14:dataValidation>
        <x14:dataValidation type="list" operator="equal" allowBlank="1" showErrorMessage="1" xr:uid="{97068D4B-21AD-4835-899E-4DCA07C64649}">
          <x14:formula1>
            <xm:f>Gminy!$A:$A</xm:f>
          </x14:formula1>
          <xm:sqref>G30:H30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8B38-9CEB-4331-AC19-A1F8D7A5F4AE}">
  <dimension ref="A1:K128"/>
  <sheetViews>
    <sheetView showGridLines="0" tabSelected="1" topLeftCell="A100" zoomScale="73" zoomScaleNormal="73" workbookViewId="0">
      <selection activeCell="E119" sqref="E119"/>
    </sheetView>
  </sheetViews>
  <sheetFormatPr defaultColWidth="11.7109375" defaultRowHeight="14.25"/>
  <cols>
    <col min="1" max="1" width="7.28515625" style="66" customWidth="1"/>
    <col min="2" max="2" width="58.42578125" style="66" customWidth="1"/>
    <col min="3" max="3" width="35.5703125" style="66" customWidth="1"/>
    <col min="4" max="4" width="15.85546875" style="66" customWidth="1"/>
    <col min="5" max="5" width="15" style="66" customWidth="1"/>
    <col min="6" max="6" width="15.42578125" style="66" customWidth="1"/>
    <col min="7" max="7" width="8.85546875" style="66" customWidth="1"/>
    <col min="8" max="8" width="8.42578125" style="66" customWidth="1"/>
    <col min="9" max="9" width="2.28515625" style="66" customWidth="1"/>
    <col min="10" max="10" width="7.5703125" style="66" customWidth="1"/>
    <col min="11" max="11" width="7.28515625" style="66" customWidth="1"/>
    <col min="12" max="16384" width="11.7109375" style="66"/>
  </cols>
  <sheetData>
    <row r="1" spans="1:11" ht="27" customHeight="1">
      <c r="A1" s="284" t="s">
        <v>343</v>
      </c>
      <c r="B1" s="284"/>
      <c r="G1" s="285" t="s">
        <v>342</v>
      </c>
      <c r="H1" s="285"/>
      <c r="I1" s="285"/>
      <c r="J1" s="285"/>
      <c r="K1" s="285"/>
    </row>
    <row r="2" spans="1:11" ht="25.5" customHeight="1">
      <c r="A2" s="286" t="s">
        <v>341</v>
      </c>
      <c r="B2" s="286"/>
      <c r="C2" s="286"/>
      <c r="D2" s="286"/>
      <c r="E2" s="286"/>
      <c r="F2" s="286"/>
      <c r="G2" s="285"/>
      <c r="H2" s="285"/>
      <c r="I2" s="285"/>
      <c r="J2" s="285"/>
      <c r="K2" s="285"/>
    </row>
    <row r="3" spans="1:11" ht="25.5" customHeight="1">
      <c r="A3" s="287" t="s">
        <v>4</v>
      </c>
      <c r="B3" s="288" t="s">
        <v>340</v>
      </c>
      <c r="C3" s="289" t="s">
        <v>339</v>
      </c>
      <c r="D3" s="108" t="s">
        <v>338</v>
      </c>
      <c r="E3" s="107" t="s">
        <v>8</v>
      </c>
      <c r="F3" s="106" t="s">
        <v>337</v>
      </c>
      <c r="G3" s="290" t="s">
        <v>448</v>
      </c>
      <c r="H3" s="290"/>
      <c r="I3" s="146"/>
      <c r="J3" s="291" t="s">
        <v>336</v>
      </c>
      <c r="K3" s="291"/>
    </row>
    <row r="4" spans="1:11">
      <c r="A4" s="287"/>
      <c r="B4" s="288"/>
      <c r="C4" s="289"/>
      <c r="D4" s="105" t="s">
        <v>335</v>
      </c>
      <c r="E4" s="104" t="s">
        <v>334</v>
      </c>
      <c r="F4" s="103" t="s">
        <v>333</v>
      </c>
      <c r="G4" s="290"/>
      <c r="H4" s="290"/>
      <c r="I4" s="147"/>
      <c r="J4" s="291"/>
      <c r="K4" s="291"/>
    </row>
    <row r="5" spans="1:11" ht="27" customHeight="1" thickBot="1">
      <c r="A5" s="102">
        <v>1</v>
      </c>
      <c r="B5" s="101">
        <v>2</v>
      </c>
      <c r="C5" s="100">
        <v>3</v>
      </c>
      <c r="D5" s="99">
        <v>4</v>
      </c>
      <c r="E5" s="99">
        <v>5</v>
      </c>
      <c r="F5" s="99">
        <v>6</v>
      </c>
      <c r="G5" s="290"/>
      <c r="H5" s="290"/>
      <c r="I5" s="147"/>
      <c r="J5" s="291"/>
      <c r="K5" s="291"/>
    </row>
    <row r="6" spans="1:11" ht="17.25" customHeight="1" thickTop="1" thickBot="1">
      <c r="A6" s="281">
        <v>1</v>
      </c>
      <c r="B6" s="282" t="s">
        <v>332</v>
      </c>
      <c r="C6" s="98" t="s">
        <v>297</v>
      </c>
      <c r="D6" s="186" t="str">
        <f>IF(AND(G6="",J6=""),"",IF(AND(G6&lt;&gt;"",J6&lt;&gt;""),"podaj litry lub Mg",IF(G6&lt;&gt;"",(G6*0.755/1000),J6)))</f>
        <v/>
      </c>
      <c r="E6" s="97">
        <v>101.14</v>
      </c>
      <c r="F6" s="96"/>
      <c r="G6" s="148"/>
      <c r="H6" s="149" t="s">
        <v>293</v>
      </c>
      <c r="I6" s="150"/>
      <c r="J6" s="151"/>
      <c r="K6" s="152" t="s">
        <v>292</v>
      </c>
    </row>
    <row r="7" spans="1:11" ht="18" customHeight="1" thickTop="1" thickBot="1">
      <c r="A7" s="281"/>
      <c r="B7" s="282"/>
      <c r="C7" s="83" t="s">
        <v>296</v>
      </c>
      <c r="D7" s="82" t="str">
        <f t="shared" ref="D7:D9" si="0">IF(AND(G7="",J7=""),"",IF(AND(G7&lt;&gt;"",J7&lt;&gt;""),"podaj litry lub Mg",IF(G7&lt;&gt;"",(G7*0.755/1000),J7)))</f>
        <v/>
      </c>
      <c r="E7" s="84">
        <v>64.849999999999994</v>
      </c>
      <c r="F7" s="80" t="str">
        <f t="shared" ref="F7:F38" si="1">IF(D7="","",ROUND(D7*E7,2))</f>
        <v/>
      </c>
      <c r="G7" s="153"/>
      <c r="H7" s="154" t="s">
        <v>293</v>
      </c>
      <c r="I7" s="155"/>
      <c r="J7" s="156"/>
      <c r="K7" s="157" t="s">
        <v>292</v>
      </c>
    </row>
    <row r="8" spans="1:11" ht="18" customHeight="1" thickTop="1" thickBot="1">
      <c r="A8" s="281"/>
      <c r="B8" s="282"/>
      <c r="C8" s="83" t="s">
        <v>295</v>
      </c>
      <c r="D8" s="82" t="str">
        <f t="shared" si="0"/>
        <v/>
      </c>
      <c r="E8" s="84">
        <v>27.62</v>
      </c>
      <c r="F8" s="80" t="str">
        <f t="shared" si="1"/>
        <v/>
      </c>
      <c r="G8" s="153"/>
      <c r="H8" s="154" t="s">
        <v>293</v>
      </c>
      <c r="I8" s="155"/>
      <c r="J8" s="156"/>
      <c r="K8" s="157" t="s">
        <v>292</v>
      </c>
    </row>
    <row r="9" spans="1:11" ht="15" customHeight="1" thickTop="1" thickBot="1">
      <c r="A9" s="281"/>
      <c r="B9" s="282"/>
      <c r="C9" s="79" t="s">
        <v>294</v>
      </c>
      <c r="D9" s="185" t="str">
        <f t="shared" si="0"/>
        <v/>
      </c>
      <c r="E9" s="77">
        <v>22.54</v>
      </c>
      <c r="F9" s="76" t="str">
        <f t="shared" si="1"/>
        <v/>
      </c>
      <c r="G9" s="158"/>
      <c r="H9" s="159" t="s">
        <v>293</v>
      </c>
      <c r="I9" s="155"/>
      <c r="J9" s="160"/>
      <c r="K9" s="161" t="s">
        <v>292</v>
      </c>
    </row>
    <row r="10" spans="1:11" ht="14.25" customHeight="1" thickBot="1">
      <c r="A10" s="283">
        <v>2</v>
      </c>
      <c r="B10" s="276" t="s">
        <v>331</v>
      </c>
      <c r="C10" s="88" t="s">
        <v>297</v>
      </c>
      <c r="D10" s="87" t="str">
        <f>IF(AND(G10="",J10=""),"",IF(AND(G10&lt;&gt;"",J10&lt;&gt;""),"podaj litry lub Mg",IF(G10&lt;&gt;"",(G10*0.755/1000),J10)))</f>
        <v/>
      </c>
      <c r="E10" s="86">
        <v>38.4</v>
      </c>
      <c r="F10" s="85" t="str">
        <f t="shared" si="1"/>
        <v/>
      </c>
      <c r="G10" s="162"/>
      <c r="H10" s="163" t="s">
        <v>293</v>
      </c>
      <c r="I10" s="164"/>
      <c r="J10" s="165"/>
      <c r="K10" s="166" t="s">
        <v>292</v>
      </c>
    </row>
    <row r="11" spans="1:11" ht="15" thickBot="1">
      <c r="A11" s="283"/>
      <c r="B11" s="276"/>
      <c r="C11" s="83" t="s">
        <v>296</v>
      </c>
      <c r="D11" s="82" t="str">
        <f>IF(AND(G11="",J11=""),"",IF(AND(G11&lt;&gt;"",J11&lt;&gt;""),"podaj litry lub Mg",IF(G11&lt;&gt;"",((G11)*(0.5)/1000),J11)))</f>
        <v/>
      </c>
      <c r="E11" s="84">
        <v>55.92</v>
      </c>
      <c r="F11" s="80" t="str">
        <f t="shared" si="1"/>
        <v/>
      </c>
      <c r="G11" s="153"/>
      <c r="H11" s="154" t="s">
        <v>293</v>
      </c>
      <c r="I11" s="155"/>
      <c r="J11" s="156"/>
      <c r="K11" s="157" t="s">
        <v>292</v>
      </c>
    </row>
    <row r="12" spans="1:11" ht="14.25" customHeight="1" thickBot="1">
      <c r="A12" s="283"/>
      <c r="B12" s="276"/>
      <c r="C12" s="83" t="s">
        <v>295</v>
      </c>
      <c r="D12" s="82" t="str">
        <f>IF(AND(G12="",J12=""),"",IF(AND(G12&lt;&gt;"",J12&lt;&gt;""),"podaj litry lub Mg",IF(G12&lt;&gt;"",((G12)*(0.84)/1000),J12)))</f>
        <v/>
      </c>
      <c r="E12" s="84">
        <v>16.02</v>
      </c>
      <c r="F12" s="80" t="str">
        <f t="shared" si="1"/>
        <v/>
      </c>
      <c r="G12" s="153"/>
      <c r="H12" s="154" t="s">
        <v>293</v>
      </c>
      <c r="I12" s="155"/>
      <c r="J12" s="156"/>
      <c r="K12" s="157" t="s">
        <v>292</v>
      </c>
    </row>
    <row r="13" spans="1:11" ht="15" thickBot="1">
      <c r="A13" s="283"/>
      <c r="B13" s="276"/>
      <c r="C13" s="92" t="s">
        <v>294</v>
      </c>
      <c r="D13" s="91" t="str">
        <f>IF(AND(G13="",J13=""),"",IF(AND(G13&lt;&gt;"",J13&lt;&gt;""),"podaj litry lub Mg",IF(G13&lt;&gt;"",((G13)*(0.84)/1000),J13)))</f>
        <v/>
      </c>
      <c r="E13" s="90">
        <v>14.32</v>
      </c>
      <c r="F13" s="89" t="str">
        <f t="shared" si="1"/>
        <v/>
      </c>
      <c r="G13" s="167"/>
      <c r="H13" s="168" t="s">
        <v>293</v>
      </c>
      <c r="I13" s="169"/>
      <c r="J13" s="170"/>
      <c r="K13" s="171" t="s">
        <v>292</v>
      </c>
    </row>
    <row r="14" spans="1:11" ht="14.25" customHeight="1" thickBot="1">
      <c r="A14" s="283">
        <v>3</v>
      </c>
      <c r="B14" s="276" t="s">
        <v>330</v>
      </c>
      <c r="C14" s="88" t="s">
        <v>297</v>
      </c>
      <c r="D14" s="87" t="str">
        <f>IF(AND(G14="",J14=""),"",IF(AND(G14&lt;&gt;"",J14&lt;&gt;""),"podaj litry lub Mg",IF(G14&lt;&gt;"",(G14*0.755/1000),J14)))</f>
        <v/>
      </c>
      <c r="E14" s="86">
        <v>25.68</v>
      </c>
      <c r="F14" s="85" t="str">
        <f t="shared" si="1"/>
        <v/>
      </c>
      <c r="G14" s="162"/>
      <c r="H14" s="163" t="s">
        <v>293</v>
      </c>
      <c r="I14" s="164"/>
      <c r="J14" s="165"/>
      <c r="K14" s="172" t="s">
        <v>292</v>
      </c>
    </row>
    <row r="15" spans="1:11" ht="15" thickBot="1">
      <c r="A15" s="283"/>
      <c r="B15" s="276"/>
      <c r="C15" s="83" t="s">
        <v>296</v>
      </c>
      <c r="D15" s="82" t="str">
        <f>IF(AND(G15="",J15=""),"",IF(AND(G15&lt;&gt;"",J15&lt;&gt;""),"podaj litry lub Mg",IF(G15&lt;&gt;"",((G15)*(0.5)/1000),J15)))</f>
        <v/>
      </c>
      <c r="E15" s="84">
        <v>36.770000000000003</v>
      </c>
      <c r="F15" s="80" t="str">
        <f t="shared" si="1"/>
        <v/>
      </c>
      <c r="G15" s="153"/>
      <c r="H15" s="154" t="s">
        <v>293</v>
      </c>
      <c r="I15" s="155"/>
      <c r="J15" s="156"/>
      <c r="K15" s="173" t="s">
        <v>292</v>
      </c>
    </row>
    <row r="16" spans="1:11" ht="14.25" customHeight="1" thickBot="1">
      <c r="A16" s="283"/>
      <c r="B16" s="276"/>
      <c r="C16" s="83" t="s">
        <v>295</v>
      </c>
      <c r="D16" s="82" t="str">
        <f>IF(AND(G16="",J16=""),"",IF(AND(G16&lt;&gt;"",J16&lt;&gt;""),"podaj litry lub Mg",IF(G16&lt;&gt;"",((G16)*(0.84)/1000),J16)))</f>
        <v/>
      </c>
      <c r="E16" s="84">
        <v>16.02</v>
      </c>
      <c r="F16" s="80" t="str">
        <f t="shared" si="1"/>
        <v/>
      </c>
      <c r="G16" s="153"/>
      <c r="H16" s="154" t="s">
        <v>293</v>
      </c>
      <c r="I16" s="155"/>
      <c r="J16" s="156"/>
      <c r="K16" s="173" t="s">
        <v>292</v>
      </c>
    </row>
    <row r="17" spans="1:11" ht="15" thickBot="1">
      <c r="A17" s="283"/>
      <c r="B17" s="276"/>
      <c r="C17" s="92" t="s">
        <v>294</v>
      </c>
      <c r="D17" s="91" t="str">
        <f>IF(AND(G17="",J17=""),"",IF(AND(G17&lt;&gt;"",J17&lt;&gt;""),"podaj litry lub Mg",IF(G17&lt;&gt;"",((G17)*(0.84)/1000),J17)))</f>
        <v/>
      </c>
      <c r="E17" s="90">
        <v>14.32</v>
      </c>
      <c r="F17" s="89" t="str">
        <f t="shared" si="1"/>
        <v/>
      </c>
      <c r="G17" s="167"/>
      <c r="H17" s="168" t="s">
        <v>293</v>
      </c>
      <c r="I17" s="169"/>
      <c r="J17" s="170"/>
      <c r="K17" s="174" t="s">
        <v>292</v>
      </c>
    </row>
    <row r="18" spans="1:11" ht="14.25" customHeight="1" thickBot="1">
      <c r="A18" s="275">
        <v>4</v>
      </c>
      <c r="B18" s="276" t="s">
        <v>329</v>
      </c>
      <c r="C18" s="88" t="s">
        <v>297</v>
      </c>
      <c r="D18" s="87" t="str">
        <f>IF(AND(G18="",J18=""),"",IF(AND(G18&lt;&gt;"",J18&lt;&gt;""),"podaj litry lub Mg",IF(G18&lt;&gt;"",(G18*0.755/1000),J18)))</f>
        <v/>
      </c>
      <c r="E18" s="86">
        <v>16.73</v>
      </c>
      <c r="F18" s="85" t="str">
        <f t="shared" si="1"/>
        <v/>
      </c>
      <c r="G18" s="162"/>
      <c r="H18" s="163" t="s">
        <v>293</v>
      </c>
      <c r="I18" s="164"/>
      <c r="J18" s="165"/>
      <c r="K18" s="172" t="s">
        <v>292</v>
      </c>
    </row>
    <row r="19" spans="1:11" ht="15" thickBot="1">
      <c r="A19" s="275"/>
      <c r="B19" s="276"/>
      <c r="C19" s="83" t="s">
        <v>296</v>
      </c>
      <c r="D19" s="82" t="str">
        <f>IF(AND(G19="",J19=""),"",IF(AND(G19&lt;&gt;"",J19&lt;&gt;""),"podaj litry lub Mg",IF(G19&lt;&gt;"",((G19)*(0.5)/1000),J19)))</f>
        <v/>
      </c>
      <c r="E19" s="84">
        <v>23.8</v>
      </c>
      <c r="F19" s="80" t="str">
        <f t="shared" si="1"/>
        <v/>
      </c>
      <c r="G19" s="153"/>
      <c r="H19" s="154" t="s">
        <v>293</v>
      </c>
      <c r="I19" s="155"/>
      <c r="J19" s="156"/>
      <c r="K19" s="173" t="s">
        <v>292</v>
      </c>
    </row>
    <row r="20" spans="1:11" ht="14.25" customHeight="1" thickBot="1">
      <c r="A20" s="275"/>
      <c r="B20" s="276"/>
      <c r="C20" s="93" t="s">
        <v>313</v>
      </c>
      <c r="D20" s="82" t="str">
        <f>IF(AND(G20="",J20=""),"",IF(AND(G20&lt;&gt;"",J20&lt;&gt;""),"podaj m3 lub Mg",IF(G20&lt;&gt;"",((G20)*(0.74)/1000),J20)))</f>
        <v/>
      </c>
      <c r="E20" s="84">
        <v>15</v>
      </c>
      <c r="F20" s="80" t="str">
        <f t="shared" si="1"/>
        <v/>
      </c>
      <c r="G20" s="153"/>
      <c r="H20" s="154" t="s">
        <v>311</v>
      </c>
      <c r="I20" s="155"/>
      <c r="J20" s="156"/>
      <c r="K20" s="173" t="s">
        <v>292</v>
      </c>
    </row>
    <row r="21" spans="1:11" ht="24.75" thickBot="1">
      <c r="A21" s="275"/>
      <c r="B21" s="276"/>
      <c r="C21" s="93" t="s">
        <v>312</v>
      </c>
      <c r="D21" s="82" t="str">
        <f>IF(AND(G21="",J21=""),"",IF(AND(G21&lt;&gt;"",J21&lt;&gt;""),"podaj m3 lub Mg",IF(G21&lt;&gt;"",((G21)*(0.74)/1000),J21)))</f>
        <v/>
      </c>
      <c r="E21" s="84">
        <v>17.75</v>
      </c>
      <c r="F21" s="80" t="str">
        <f t="shared" si="1"/>
        <v/>
      </c>
      <c r="G21" s="153"/>
      <c r="H21" s="154" t="s">
        <v>311</v>
      </c>
      <c r="I21" s="155"/>
      <c r="J21" s="156"/>
      <c r="K21" s="173" t="s">
        <v>292</v>
      </c>
    </row>
    <row r="22" spans="1:11" ht="14.25" customHeight="1" thickBot="1">
      <c r="A22" s="275"/>
      <c r="B22" s="276"/>
      <c r="C22" s="83" t="s">
        <v>295</v>
      </c>
      <c r="D22" s="82" t="str">
        <f>IF(AND(G22="",J22=""),"",IF(AND(G22&lt;&gt;"",J22&lt;&gt;""),"podaj litry lub Mg",IF(G22&lt;&gt;"",((G22)*(0.84)/1000),J22)))</f>
        <v/>
      </c>
      <c r="E22" s="84">
        <v>12.33</v>
      </c>
      <c r="F22" s="80" t="str">
        <f t="shared" si="1"/>
        <v/>
      </c>
      <c r="G22" s="153"/>
      <c r="H22" s="154" t="s">
        <v>293</v>
      </c>
      <c r="I22" s="155"/>
      <c r="J22" s="156"/>
      <c r="K22" s="173" t="s">
        <v>292</v>
      </c>
    </row>
    <row r="23" spans="1:11" ht="20.25" customHeight="1" thickBot="1">
      <c r="A23" s="275"/>
      <c r="B23" s="276"/>
      <c r="C23" s="92" t="s">
        <v>294</v>
      </c>
      <c r="D23" s="91" t="str">
        <f>IF(AND(G23="",J23=""),"",IF(AND(G23&lt;&gt;"",J23&lt;&gt;""),"podaj litry lub Mg",IF(G23&lt;&gt;"",((G23)*(0.84)/1000),J23)))</f>
        <v/>
      </c>
      <c r="E23" s="90">
        <v>10.98</v>
      </c>
      <c r="F23" s="89" t="str">
        <f t="shared" si="1"/>
        <v/>
      </c>
      <c r="G23" s="167"/>
      <c r="H23" s="168" t="s">
        <v>293</v>
      </c>
      <c r="I23" s="169"/>
      <c r="J23" s="170"/>
      <c r="K23" s="174" t="s">
        <v>292</v>
      </c>
    </row>
    <row r="24" spans="1:11" ht="14.25" customHeight="1" thickBot="1">
      <c r="A24" s="275">
        <v>5</v>
      </c>
      <c r="B24" s="276" t="s">
        <v>328</v>
      </c>
      <c r="C24" s="88" t="s">
        <v>297</v>
      </c>
      <c r="D24" s="87" t="str">
        <f>IF(AND(G24="",J24=""),"",IF(AND(G24&lt;&gt;"",J24&lt;&gt;""),"podaj litry lub Mg",IF(G24&lt;&gt;"",(G24*0.755/1000),J24)))</f>
        <v/>
      </c>
      <c r="E24" s="86">
        <v>8.7100000000000009</v>
      </c>
      <c r="F24" s="85" t="str">
        <f t="shared" si="1"/>
        <v/>
      </c>
      <c r="G24" s="162"/>
      <c r="H24" s="163" t="s">
        <v>293</v>
      </c>
      <c r="I24" s="164"/>
      <c r="J24" s="165"/>
      <c r="K24" s="172" t="s">
        <v>292</v>
      </c>
    </row>
    <row r="25" spans="1:11" ht="15" thickBot="1">
      <c r="A25" s="275"/>
      <c r="B25" s="276"/>
      <c r="C25" s="83" t="s">
        <v>296</v>
      </c>
      <c r="D25" s="82" t="str">
        <f>IF(AND(G25="",J25=""),"",IF(AND(G25&lt;&gt;"",J25&lt;&gt;""),"podaj litry lub Mg",IF(G25&lt;&gt;"",((G25)*(0.5)/1000),J25)))</f>
        <v/>
      </c>
      <c r="E25" s="84">
        <v>11.97</v>
      </c>
      <c r="F25" s="80" t="str">
        <f t="shared" si="1"/>
        <v/>
      </c>
      <c r="G25" s="153"/>
      <c r="H25" s="154" t="s">
        <v>293</v>
      </c>
      <c r="I25" s="155"/>
      <c r="J25" s="156"/>
      <c r="K25" s="173" t="s">
        <v>292</v>
      </c>
    </row>
    <row r="26" spans="1:11" ht="14.25" customHeight="1" thickBot="1">
      <c r="A26" s="275"/>
      <c r="B26" s="276"/>
      <c r="C26" s="93" t="s">
        <v>313</v>
      </c>
      <c r="D26" s="82" t="str">
        <f>IF(AND(G26="",J26=""),"",IF(AND(G26&lt;&gt;"",J26&lt;&gt;""),"podaj m3 lub Mg",IF(G26&lt;&gt;"",((G26)*(0.74)/1000),J26)))</f>
        <v/>
      </c>
      <c r="E26" s="84">
        <v>7.58</v>
      </c>
      <c r="F26" s="80" t="str">
        <f t="shared" si="1"/>
        <v/>
      </c>
      <c r="G26" s="153"/>
      <c r="H26" s="154" t="s">
        <v>311</v>
      </c>
      <c r="I26" s="155"/>
      <c r="J26" s="156"/>
      <c r="K26" s="173" t="s">
        <v>292</v>
      </c>
    </row>
    <row r="27" spans="1:11" ht="24.75" thickBot="1">
      <c r="A27" s="275"/>
      <c r="B27" s="276"/>
      <c r="C27" s="93" t="s">
        <v>312</v>
      </c>
      <c r="D27" s="82" t="str">
        <f>IF(AND(G27="",J27=""),"",IF(AND(G27&lt;&gt;"",J27&lt;&gt;""),"podaj m3 lub Mg",IF(G27&lt;&gt;"",((G27)*(0.74)/1000),J27)))</f>
        <v/>
      </c>
      <c r="E27" s="84">
        <v>9</v>
      </c>
      <c r="F27" s="80" t="str">
        <f t="shared" si="1"/>
        <v/>
      </c>
      <c r="G27" s="153"/>
      <c r="H27" s="154" t="s">
        <v>311</v>
      </c>
      <c r="I27" s="155"/>
      <c r="J27" s="156"/>
      <c r="K27" s="173" t="s">
        <v>292</v>
      </c>
    </row>
    <row r="28" spans="1:11" ht="14.25" customHeight="1" thickBot="1">
      <c r="A28" s="275"/>
      <c r="B28" s="276"/>
      <c r="C28" s="83" t="s">
        <v>295</v>
      </c>
      <c r="D28" s="82" t="str">
        <f>IF(AND(G28="",J28=""),"",IF(AND(G28&lt;&gt;"",J28&lt;&gt;""),"podaj litry lub Mg",IF(G28&lt;&gt;"",((G28)*(0.84)/1000),J28)))</f>
        <v/>
      </c>
      <c r="E28" s="84">
        <v>7.06</v>
      </c>
      <c r="F28" s="80" t="str">
        <f t="shared" si="1"/>
        <v/>
      </c>
      <c r="G28" s="153"/>
      <c r="H28" s="154" t="s">
        <v>293</v>
      </c>
      <c r="I28" s="155"/>
      <c r="J28" s="156"/>
      <c r="K28" s="173" t="s">
        <v>292</v>
      </c>
    </row>
    <row r="29" spans="1:11" ht="15" thickBot="1">
      <c r="A29" s="275"/>
      <c r="B29" s="276"/>
      <c r="C29" s="92" t="s">
        <v>294</v>
      </c>
      <c r="D29" s="91" t="str">
        <f>IF(AND(G29="",J29=""),"",IF(AND(G29&lt;&gt;"",J29&lt;&gt;""),"podaj litry lub Mg",IF(G29&lt;&gt;"",((G29)*(0.84)/1000),J29)))</f>
        <v/>
      </c>
      <c r="E29" s="90">
        <v>5.85</v>
      </c>
      <c r="F29" s="89" t="str">
        <f t="shared" si="1"/>
        <v/>
      </c>
      <c r="G29" s="167"/>
      <c r="H29" s="168" t="s">
        <v>293</v>
      </c>
      <c r="I29" s="169"/>
      <c r="J29" s="170"/>
      <c r="K29" s="174" t="s">
        <v>292</v>
      </c>
    </row>
    <row r="30" spans="1:11" ht="14.25" customHeight="1" thickBot="1">
      <c r="A30" s="275">
        <v>6</v>
      </c>
      <c r="B30" s="276" t="s">
        <v>327</v>
      </c>
      <c r="C30" s="88" t="s">
        <v>297</v>
      </c>
      <c r="D30" s="87" t="str">
        <f>IF(AND(G30="",J30=""),"",IF(AND(G30&lt;&gt;"",J30&lt;&gt;""),"podaj litry lub Mg",IF(G30&lt;&gt;"",(G30*0.755/1000),J30)))</f>
        <v/>
      </c>
      <c r="E30" s="86">
        <v>7.71</v>
      </c>
      <c r="F30" s="85" t="str">
        <f t="shared" si="1"/>
        <v/>
      </c>
      <c r="G30" s="162"/>
      <c r="H30" s="163" t="s">
        <v>293</v>
      </c>
      <c r="I30" s="164"/>
      <c r="J30" s="165"/>
      <c r="K30" s="172" t="s">
        <v>292</v>
      </c>
    </row>
    <row r="31" spans="1:11" ht="15" thickBot="1">
      <c r="A31" s="275"/>
      <c r="B31" s="276"/>
      <c r="C31" s="83" t="s">
        <v>296</v>
      </c>
      <c r="D31" s="82" t="str">
        <f>IF(AND(G31="",J31=""),"",IF(AND(G31&lt;&gt;"",J31&lt;&gt;""),"podaj litry lub Mg",IF(G31&lt;&gt;"",((G31)*(0.5)/1000),J31)))</f>
        <v/>
      </c>
      <c r="E31" s="84">
        <v>10.81</v>
      </c>
      <c r="F31" s="80" t="str">
        <f t="shared" si="1"/>
        <v/>
      </c>
      <c r="G31" s="153"/>
      <c r="H31" s="154" t="s">
        <v>293</v>
      </c>
      <c r="I31" s="155"/>
      <c r="J31" s="156"/>
      <c r="K31" s="173" t="s">
        <v>292</v>
      </c>
    </row>
    <row r="32" spans="1:11" ht="14.25" customHeight="1" thickBot="1">
      <c r="A32" s="275"/>
      <c r="B32" s="276"/>
      <c r="C32" s="93" t="s">
        <v>313</v>
      </c>
      <c r="D32" s="82" t="str">
        <f>IF(AND(G32="",J32=""),"",IF(AND(G32&lt;&gt;"",J32&lt;&gt;""),"podaj m3 lub Mg",IF(G32&lt;&gt;"",((G32)*(0.74)/1000),J32)))</f>
        <v/>
      </c>
      <c r="E32" s="84">
        <v>6.59</v>
      </c>
      <c r="F32" s="80" t="str">
        <f t="shared" si="1"/>
        <v/>
      </c>
      <c r="G32" s="153"/>
      <c r="H32" s="154" t="s">
        <v>311</v>
      </c>
      <c r="I32" s="155"/>
      <c r="J32" s="156"/>
      <c r="K32" s="173" t="s">
        <v>292</v>
      </c>
    </row>
    <row r="33" spans="1:11" ht="24.75" thickBot="1">
      <c r="A33" s="275"/>
      <c r="B33" s="276"/>
      <c r="C33" s="93" t="s">
        <v>312</v>
      </c>
      <c r="D33" s="82" t="str">
        <f>IF(AND(G33="",J33=""),"",IF(AND(G33&lt;&gt;"",J33&lt;&gt;""),"podaj m3 lub Mg",IF(G33&lt;&gt;"",((G33)*(0.74)/1000),J33)))</f>
        <v/>
      </c>
      <c r="E33" s="84">
        <v>7.63</v>
      </c>
      <c r="F33" s="80" t="str">
        <f t="shared" si="1"/>
        <v/>
      </c>
      <c r="G33" s="153"/>
      <c r="H33" s="154" t="s">
        <v>311</v>
      </c>
      <c r="I33" s="155"/>
      <c r="J33" s="156"/>
      <c r="K33" s="173" t="s">
        <v>292</v>
      </c>
    </row>
    <row r="34" spans="1:11" ht="14.25" customHeight="1" thickBot="1">
      <c r="A34" s="275"/>
      <c r="B34" s="276"/>
      <c r="C34" s="83" t="s">
        <v>295</v>
      </c>
      <c r="D34" s="82" t="str">
        <f>IF(AND(G34="",J34=""),"",IF(AND(G34&lt;&gt;"",J34&lt;&gt;""),"podaj litry lub Mg",IF(G34&lt;&gt;"",((G34)*(0.84)/1000),J34)))</f>
        <v/>
      </c>
      <c r="E34" s="84">
        <v>4.99</v>
      </c>
      <c r="F34" s="80" t="str">
        <f t="shared" si="1"/>
        <v/>
      </c>
      <c r="G34" s="153"/>
      <c r="H34" s="154" t="s">
        <v>293</v>
      </c>
      <c r="I34" s="155"/>
      <c r="J34" s="156"/>
      <c r="K34" s="173" t="s">
        <v>292</v>
      </c>
    </row>
    <row r="35" spans="1:11" ht="15" thickBot="1">
      <c r="A35" s="275"/>
      <c r="B35" s="276"/>
      <c r="C35" s="92" t="s">
        <v>294</v>
      </c>
      <c r="D35" s="78" t="str">
        <f>IF(AND(G35="",J35=""),"",IF(AND(G35&lt;&gt;"",J35&lt;&gt;""),"podaj litry lub Mg",IF(G35&lt;&gt;"",((G35)*(0.84)/1000),J35)))</f>
        <v/>
      </c>
      <c r="E35" s="90">
        <v>4.03</v>
      </c>
      <c r="F35" s="89" t="str">
        <f t="shared" si="1"/>
        <v/>
      </c>
      <c r="G35" s="167"/>
      <c r="H35" s="168" t="s">
        <v>293</v>
      </c>
      <c r="I35" s="169"/>
      <c r="J35" s="170"/>
      <c r="K35" s="174" t="s">
        <v>292</v>
      </c>
    </row>
    <row r="36" spans="1:11" ht="14.25" customHeight="1" thickBot="1">
      <c r="A36" s="275">
        <v>7</v>
      </c>
      <c r="B36" s="276" t="s">
        <v>326</v>
      </c>
      <c r="C36" s="94" t="s">
        <v>297</v>
      </c>
      <c r="D36" s="87" t="str">
        <f>IF(AND(G36="",J36=""),"",IF(AND(G36&lt;&gt;"",J36&lt;&gt;""),"podaj litry lub Mg",IF(G36&lt;&gt;"",(G36*0.755/1000),J36)))</f>
        <v/>
      </c>
      <c r="E36" s="187">
        <v>93.85</v>
      </c>
      <c r="F36" s="85" t="str">
        <f t="shared" si="1"/>
        <v/>
      </c>
      <c r="G36" s="162"/>
      <c r="H36" s="163" t="s">
        <v>293</v>
      </c>
      <c r="I36" s="164"/>
      <c r="J36" s="165"/>
      <c r="K36" s="172" t="s">
        <v>292</v>
      </c>
    </row>
    <row r="37" spans="1:11" ht="15" thickBot="1">
      <c r="A37" s="275"/>
      <c r="B37" s="276"/>
      <c r="C37" s="83" t="s">
        <v>296</v>
      </c>
      <c r="D37" s="82" t="str">
        <f>IF(AND(G37="",J37=""),"",IF(AND(G37&lt;&gt;"",J37&lt;&gt;""),"podaj litry lub Mg",IF(G37&lt;&gt;"",(G37*0.755/1000),J37)))</f>
        <v/>
      </c>
      <c r="E37" s="84">
        <v>62.25</v>
      </c>
      <c r="F37" s="80" t="str">
        <f t="shared" si="1"/>
        <v/>
      </c>
      <c r="G37" s="153"/>
      <c r="H37" s="154" t="s">
        <v>293</v>
      </c>
      <c r="I37" s="155"/>
      <c r="J37" s="156"/>
      <c r="K37" s="173" t="s">
        <v>292</v>
      </c>
    </row>
    <row r="38" spans="1:11" ht="14.25" customHeight="1" thickBot="1">
      <c r="A38" s="275"/>
      <c r="B38" s="276"/>
      <c r="C38" s="83" t="s">
        <v>295</v>
      </c>
      <c r="D38" s="82" t="str">
        <f>IF(AND(G38="",J38=""),"",IF(AND(G38&lt;&gt;"",J38&lt;&gt;""),"podaj litry lub Mg",IF(G38&lt;&gt;"",((G38)*(0.84)/1000),J38)))</f>
        <v/>
      </c>
      <c r="E38" s="84">
        <v>32.67</v>
      </c>
      <c r="F38" s="80" t="str">
        <f t="shared" si="1"/>
        <v/>
      </c>
      <c r="G38" s="153"/>
      <c r="H38" s="154" t="s">
        <v>293</v>
      </c>
      <c r="I38" s="155"/>
      <c r="J38" s="156"/>
      <c r="K38" s="173" t="s">
        <v>292</v>
      </c>
    </row>
    <row r="39" spans="1:11" ht="15" thickBot="1">
      <c r="A39" s="275"/>
      <c r="B39" s="276"/>
      <c r="C39" s="92" t="s">
        <v>294</v>
      </c>
      <c r="D39" s="91" t="str">
        <f>IF(AND(G39="",J39=""),"",IF(AND(G39&lt;&gt;"",J39&lt;&gt;""),"podaj litry lub Mg",IF(G39&lt;&gt;"",((G39)*(0.84)/1000),J39)))</f>
        <v/>
      </c>
      <c r="E39" s="90">
        <v>27.68</v>
      </c>
      <c r="F39" s="89" t="str">
        <f t="shared" ref="F39:F70" si="2">IF(D39="","",ROUND(D39*E39,2))</f>
        <v/>
      </c>
      <c r="G39" s="167"/>
      <c r="H39" s="168" t="s">
        <v>293</v>
      </c>
      <c r="I39" s="169"/>
      <c r="J39" s="170"/>
      <c r="K39" s="174" t="s">
        <v>292</v>
      </c>
    </row>
    <row r="40" spans="1:11" ht="14.25" customHeight="1" thickBot="1">
      <c r="A40" s="275">
        <v>8</v>
      </c>
      <c r="B40" s="276" t="s">
        <v>325</v>
      </c>
      <c r="C40" s="88" t="s">
        <v>297</v>
      </c>
      <c r="D40" s="87" t="str">
        <f>IF(AND(G40="",J40=""),"",IF(AND(G40&lt;&gt;"",J40&lt;&gt;""),"podaj litry lub Mg",IF(G40&lt;&gt;"",(G40*0.755/1000),J40)))</f>
        <v/>
      </c>
      <c r="E40" s="86">
        <v>49.58</v>
      </c>
      <c r="F40" s="85" t="str">
        <f t="shared" si="2"/>
        <v/>
      </c>
      <c r="G40" s="162"/>
      <c r="H40" s="163" t="s">
        <v>293</v>
      </c>
      <c r="I40" s="164"/>
      <c r="J40" s="165"/>
      <c r="K40" s="172" t="s">
        <v>292</v>
      </c>
    </row>
    <row r="41" spans="1:11" ht="15" thickBot="1">
      <c r="A41" s="275"/>
      <c r="B41" s="276"/>
      <c r="C41" s="83" t="s">
        <v>296</v>
      </c>
      <c r="D41" s="82" t="str">
        <f>IF(AND(G41="",J41=""),"",IF(AND(G41&lt;&gt;"",J41&lt;&gt;""),"podaj litry lub Mg",IF(G41&lt;&gt;"",((G41)*(0.5)/1000),J41)))</f>
        <v/>
      </c>
      <c r="E41" s="84">
        <v>55.12</v>
      </c>
      <c r="F41" s="80" t="str">
        <f t="shared" si="2"/>
        <v/>
      </c>
      <c r="G41" s="153"/>
      <c r="H41" s="154" t="s">
        <v>293</v>
      </c>
      <c r="I41" s="155"/>
      <c r="J41" s="156"/>
      <c r="K41" s="173" t="s">
        <v>292</v>
      </c>
    </row>
    <row r="42" spans="1:11" ht="14.25" customHeight="1" thickBot="1">
      <c r="A42" s="275"/>
      <c r="B42" s="276"/>
      <c r="C42" s="83" t="s">
        <v>295</v>
      </c>
      <c r="D42" s="82" t="str">
        <f>IF(AND(G42="",J42=""),"",IF(AND(G42&lt;&gt;"",J42&lt;&gt;""),"podaj litry lub Mg",IF(G42&lt;&gt;"",((G42)*(0.84)/1000),J42)))</f>
        <v/>
      </c>
      <c r="E42" s="84">
        <v>20.04</v>
      </c>
      <c r="F42" s="80" t="str">
        <f t="shared" si="2"/>
        <v/>
      </c>
      <c r="G42" s="153"/>
      <c r="H42" s="154" t="s">
        <v>293</v>
      </c>
      <c r="I42" s="155"/>
      <c r="J42" s="156"/>
      <c r="K42" s="173" t="s">
        <v>292</v>
      </c>
    </row>
    <row r="43" spans="1:11" ht="18" customHeight="1" thickBot="1">
      <c r="A43" s="275"/>
      <c r="B43" s="276"/>
      <c r="C43" s="92" t="s">
        <v>294</v>
      </c>
      <c r="D43" s="91" t="str">
        <f>IF(AND(G43="",J43=""),"",IF(AND(G43&lt;&gt;"",J43&lt;&gt;""),"podaj litry lub Mg",IF(G43&lt;&gt;"",((G43)*(0.84)/1000),J43)))</f>
        <v/>
      </c>
      <c r="E43" s="90">
        <v>18.079999999999998</v>
      </c>
      <c r="F43" s="89" t="str">
        <f t="shared" si="2"/>
        <v/>
      </c>
      <c r="G43" s="167"/>
      <c r="H43" s="168" t="s">
        <v>293</v>
      </c>
      <c r="I43" s="169"/>
      <c r="J43" s="170"/>
      <c r="K43" s="174" t="s">
        <v>292</v>
      </c>
    </row>
    <row r="44" spans="1:11" ht="14.25" customHeight="1" thickBot="1">
      <c r="A44" s="275">
        <v>9</v>
      </c>
      <c r="B44" s="276" t="s">
        <v>324</v>
      </c>
      <c r="C44" s="88" t="s">
        <v>297</v>
      </c>
      <c r="D44" s="87" t="str">
        <f>IF(AND(G44="",J44=""),"",IF(AND(G44&lt;&gt;"",J44&lt;&gt;""),"podaj litry lub Mg",IF(G44&lt;&gt;"",(G44*0.755/1000),J44)))</f>
        <v/>
      </c>
      <c r="E44" s="86">
        <v>29.63</v>
      </c>
      <c r="F44" s="85" t="str">
        <f t="shared" si="2"/>
        <v/>
      </c>
      <c r="G44" s="162"/>
      <c r="H44" s="163" t="s">
        <v>293</v>
      </c>
      <c r="I44" s="164"/>
      <c r="J44" s="165"/>
      <c r="K44" s="172" t="s">
        <v>292</v>
      </c>
    </row>
    <row r="45" spans="1:11" ht="15" thickBot="1">
      <c r="A45" s="275"/>
      <c r="B45" s="276"/>
      <c r="C45" s="83" t="s">
        <v>296</v>
      </c>
      <c r="D45" s="82" t="str">
        <f>IF(AND(G45="",J45=""),"",IF(AND(G45&lt;&gt;"",J45&lt;&gt;""),"podaj litry lub Mg",IF(G45&lt;&gt;"",((G45)*(0.5)/1000),J45)))</f>
        <v/>
      </c>
      <c r="E45" s="84">
        <v>32.51</v>
      </c>
      <c r="F45" s="80" t="str">
        <f t="shared" si="2"/>
        <v/>
      </c>
      <c r="G45" s="153"/>
      <c r="H45" s="154" t="s">
        <v>293</v>
      </c>
      <c r="I45" s="155"/>
      <c r="J45" s="156"/>
      <c r="K45" s="173" t="s">
        <v>292</v>
      </c>
    </row>
    <row r="46" spans="1:11" ht="21" customHeight="1" thickBot="1">
      <c r="A46" s="275"/>
      <c r="B46" s="276"/>
      <c r="C46" s="83" t="s">
        <v>295</v>
      </c>
      <c r="D46" s="82" t="str">
        <f>IF(AND(G46="",J46=""),"",IF(AND(G46&lt;&gt;"",J46&lt;&gt;""),"podaj litry lub Mg",IF(G46&lt;&gt;"",((G46)*(0.84)/1000),J46)))</f>
        <v/>
      </c>
      <c r="E46" s="84">
        <v>20.04</v>
      </c>
      <c r="F46" s="80" t="str">
        <f t="shared" si="2"/>
        <v/>
      </c>
      <c r="G46" s="153"/>
      <c r="H46" s="154" t="s">
        <v>293</v>
      </c>
      <c r="I46" s="155"/>
      <c r="J46" s="156"/>
      <c r="K46" s="173" t="s">
        <v>292</v>
      </c>
    </row>
    <row r="47" spans="1:11" ht="15" thickBot="1">
      <c r="A47" s="275"/>
      <c r="B47" s="276"/>
      <c r="C47" s="92" t="s">
        <v>294</v>
      </c>
      <c r="D47" s="91" t="str">
        <f>IF(AND(G47="",J47=""),"",IF(AND(G47&lt;&gt;"",J47&lt;&gt;""),"podaj litry lub Mg",IF(G47&lt;&gt;"",((G47)*(0.84)/1000),J47)))</f>
        <v/>
      </c>
      <c r="E47" s="90">
        <v>18.079999999999998</v>
      </c>
      <c r="F47" s="89" t="str">
        <f t="shared" si="2"/>
        <v/>
      </c>
      <c r="G47" s="167"/>
      <c r="H47" s="168" t="s">
        <v>293</v>
      </c>
      <c r="I47" s="169"/>
      <c r="J47" s="170"/>
      <c r="K47" s="174" t="s">
        <v>292</v>
      </c>
    </row>
    <row r="48" spans="1:11" ht="14.25" customHeight="1" thickBot="1">
      <c r="A48" s="275">
        <v>10</v>
      </c>
      <c r="B48" s="276" t="s">
        <v>323</v>
      </c>
      <c r="C48" s="88" t="s">
        <v>297</v>
      </c>
      <c r="D48" s="87" t="str">
        <f>IF(AND(G48="",J48=""),"",IF(AND(G48&lt;&gt;"",J48&lt;&gt;""),"podaj litry lub Mg",IF(G48&lt;&gt;"",(G48*0.755/1000),J48)))</f>
        <v/>
      </c>
      <c r="E48" s="86">
        <v>19.149999999999999</v>
      </c>
      <c r="F48" s="85" t="str">
        <f t="shared" si="2"/>
        <v/>
      </c>
      <c r="G48" s="162"/>
      <c r="H48" s="163" t="s">
        <v>293</v>
      </c>
      <c r="I48" s="164"/>
      <c r="J48" s="165"/>
      <c r="K48" s="172" t="s">
        <v>292</v>
      </c>
    </row>
    <row r="49" spans="1:11" ht="15" thickBot="1">
      <c r="A49" s="275"/>
      <c r="B49" s="276"/>
      <c r="C49" s="83" t="s">
        <v>296</v>
      </c>
      <c r="D49" s="82" t="str">
        <f>IF(AND(G49="",J49=""),"",IF(AND(G49&lt;&gt;"",J49&lt;&gt;""),"podaj litry lub Mg",IF(G49&lt;&gt;"",((G49)*(0.5)/1000),J49)))</f>
        <v/>
      </c>
      <c r="E49" s="84">
        <v>21.08</v>
      </c>
      <c r="F49" s="80" t="str">
        <f t="shared" si="2"/>
        <v/>
      </c>
      <c r="G49" s="153"/>
      <c r="H49" s="154" t="s">
        <v>293</v>
      </c>
      <c r="I49" s="155"/>
      <c r="J49" s="156"/>
      <c r="K49" s="173" t="s">
        <v>292</v>
      </c>
    </row>
    <row r="50" spans="1:11" ht="14.25" customHeight="1" thickBot="1">
      <c r="A50" s="275"/>
      <c r="B50" s="276"/>
      <c r="C50" s="93" t="s">
        <v>313</v>
      </c>
      <c r="D50" s="82" t="str">
        <f>IF(AND(G50="",J50=""),"",IF(AND(G50&lt;&gt;"",J50&lt;&gt;""),"podaj m3 lub Mg",IF(G50&lt;&gt;"",((G50)*(0.74)/1000),J50)))</f>
        <v/>
      </c>
      <c r="E50" s="84">
        <v>16.68</v>
      </c>
      <c r="F50" s="80" t="str">
        <f t="shared" si="2"/>
        <v/>
      </c>
      <c r="G50" s="153"/>
      <c r="H50" s="154" t="s">
        <v>311</v>
      </c>
      <c r="I50" s="155"/>
      <c r="J50" s="156"/>
      <c r="K50" s="173" t="s">
        <v>292</v>
      </c>
    </row>
    <row r="51" spans="1:11" ht="24.75" thickBot="1">
      <c r="A51" s="275"/>
      <c r="B51" s="276"/>
      <c r="C51" s="93" t="s">
        <v>312</v>
      </c>
      <c r="D51" s="82" t="str">
        <f>IF(AND(G51="",J51=""),"",IF(AND(G51&lt;&gt;"",J51&lt;&gt;""),"podaj m3 lub Mg",IF(G51&lt;&gt;"",((G51)*(0.74)/1000),J51)))</f>
        <v/>
      </c>
      <c r="E51" s="84">
        <v>19.73</v>
      </c>
      <c r="F51" s="80" t="str">
        <f t="shared" si="2"/>
        <v/>
      </c>
      <c r="G51" s="153"/>
      <c r="H51" s="154" t="s">
        <v>311</v>
      </c>
      <c r="I51" s="155"/>
      <c r="J51" s="156"/>
      <c r="K51" s="173" t="s">
        <v>292</v>
      </c>
    </row>
    <row r="52" spans="1:11" ht="21" customHeight="1" thickBot="1">
      <c r="A52" s="275"/>
      <c r="B52" s="276"/>
      <c r="C52" s="83" t="s">
        <v>295</v>
      </c>
      <c r="D52" s="82" t="str">
        <f>IF(AND(G52="",J52=""),"",IF(AND(G52&lt;&gt;"",J52&lt;&gt;""),"podaj litry lub Mg",IF(G52&lt;&gt;"",((G52)*(0.84)/1000),J52)))</f>
        <v/>
      </c>
      <c r="E52" s="84">
        <v>15.12</v>
      </c>
      <c r="F52" s="80" t="str">
        <f t="shared" si="2"/>
        <v/>
      </c>
      <c r="G52" s="153"/>
      <c r="H52" s="154" t="s">
        <v>293</v>
      </c>
      <c r="I52" s="155"/>
      <c r="J52" s="156"/>
      <c r="K52" s="173" t="s">
        <v>292</v>
      </c>
    </row>
    <row r="53" spans="1:11" ht="27.75" customHeight="1" thickBot="1">
      <c r="A53" s="275"/>
      <c r="B53" s="276"/>
      <c r="C53" s="92" t="s">
        <v>294</v>
      </c>
      <c r="D53" s="91" t="str">
        <f>IF(AND(G53="",J53=""),"",IF(AND(G53&lt;&gt;"",J53&lt;&gt;""),"podaj litry lub Mg",IF(G53&lt;&gt;"",((G53)*(0.84)/1000),J53)))</f>
        <v/>
      </c>
      <c r="E53" s="90">
        <v>13.72</v>
      </c>
      <c r="F53" s="89" t="str">
        <f t="shared" si="2"/>
        <v/>
      </c>
      <c r="G53" s="167"/>
      <c r="H53" s="168" t="s">
        <v>293</v>
      </c>
      <c r="I53" s="169"/>
      <c r="J53" s="170"/>
      <c r="K53" s="174" t="s">
        <v>292</v>
      </c>
    </row>
    <row r="54" spans="1:11" ht="14.25" customHeight="1" thickBot="1">
      <c r="A54" s="275">
        <v>11</v>
      </c>
      <c r="B54" s="280" t="s">
        <v>322</v>
      </c>
      <c r="C54" s="88" t="s">
        <v>297</v>
      </c>
      <c r="D54" s="87" t="str">
        <f>IF(AND(G54="",J54=""),"",IF(AND(G54&lt;&gt;"",J54&lt;&gt;""),"podaj litry lub Mg",IF(G54&lt;&gt;"",(G54*0.755/1000),J54)))</f>
        <v/>
      </c>
      <c r="E54" s="86">
        <v>10.039999999999999</v>
      </c>
      <c r="F54" s="85" t="str">
        <f t="shared" si="2"/>
        <v/>
      </c>
      <c r="G54" s="162"/>
      <c r="H54" s="163" t="s">
        <v>293</v>
      </c>
      <c r="I54" s="164"/>
      <c r="J54" s="165"/>
      <c r="K54" s="172" t="s">
        <v>292</v>
      </c>
    </row>
    <row r="55" spans="1:11" ht="15" thickBot="1">
      <c r="A55" s="275"/>
      <c r="B55" s="280"/>
      <c r="C55" s="83" t="s">
        <v>296</v>
      </c>
      <c r="D55" s="82" t="str">
        <f>IF(AND(G55="",J55=""),"",IF(AND(G55&lt;&gt;"",J55&lt;&gt;""),"podaj litry lub Mg",IF(G55&lt;&gt;"",((G55)*(0.5)/1000),J55)))</f>
        <v/>
      </c>
      <c r="E55" s="84">
        <v>10.82</v>
      </c>
      <c r="F55" s="80" t="str">
        <f t="shared" si="2"/>
        <v/>
      </c>
      <c r="G55" s="153"/>
      <c r="H55" s="154" t="s">
        <v>293</v>
      </c>
      <c r="I55" s="155"/>
      <c r="J55" s="156"/>
      <c r="K55" s="173" t="s">
        <v>292</v>
      </c>
    </row>
    <row r="56" spans="1:11" ht="14.25" customHeight="1" thickBot="1">
      <c r="A56" s="275"/>
      <c r="B56" s="280"/>
      <c r="C56" s="93" t="s">
        <v>313</v>
      </c>
      <c r="D56" s="82" t="str">
        <f>IF(AND(G56="",J56=""),"",IF(AND(G56&lt;&gt;"",J56&lt;&gt;""),"podaj m3 lub Mg",IF(G56&lt;&gt;"",((G56)*(0.74)/1000),J56)))</f>
        <v/>
      </c>
      <c r="E56" s="84">
        <v>8.49</v>
      </c>
      <c r="F56" s="80" t="str">
        <f t="shared" si="2"/>
        <v/>
      </c>
      <c r="G56" s="153"/>
      <c r="H56" s="154" t="s">
        <v>311</v>
      </c>
      <c r="I56" s="155"/>
      <c r="J56" s="156"/>
      <c r="K56" s="173" t="s">
        <v>292</v>
      </c>
    </row>
    <row r="57" spans="1:11" ht="24.75" thickBot="1">
      <c r="A57" s="275"/>
      <c r="B57" s="280"/>
      <c r="C57" s="93" t="s">
        <v>312</v>
      </c>
      <c r="D57" s="82" t="str">
        <f>IF(AND(G57="",J57=""),"",IF(AND(G57&lt;&gt;"",J57&lt;&gt;""),"podaj m3 lub Mg",IF(G57&lt;&gt;"",((G57)*(0.74)/1000),J57)))</f>
        <v/>
      </c>
      <c r="E57" s="84">
        <v>10.08</v>
      </c>
      <c r="F57" s="80" t="str">
        <f t="shared" si="2"/>
        <v/>
      </c>
      <c r="G57" s="153"/>
      <c r="H57" s="154" t="s">
        <v>311</v>
      </c>
      <c r="I57" s="155"/>
      <c r="J57" s="156"/>
      <c r="K57" s="173" t="s">
        <v>292</v>
      </c>
    </row>
    <row r="58" spans="1:11" ht="14.25" customHeight="1" thickBot="1">
      <c r="A58" s="275"/>
      <c r="B58" s="280"/>
      <c r="C58" s="83" t="s">
        <v>295</v>
      </c>
      <c r="D58" s="82" t="str">
        <f>IF(AND(G58="",J58=""),"",IF(AND(G58&lt;&gt;"",J58&lt;&gt;""),"podaj litry lub Mg",IF(G58&lt;&gt;"",((G58)*(0.84)/1000),J58)))</f>
        <v/>
      </c>
      <c r="E58" s="84">
        <v>7.58</v>
      </c>
      <c r="F58" s="80" t="str">
        <f t="shared" si="2"/>
        <v/>
      </c>
      <c r="G58" s="153"/>
      <c r="H58" s="154" t="s">
        <v>293</v>
      </c>
      <c r="I58" s="155"/>
      <c r="J58" s="156"/>
      <c r="K58" s="173" t="s">
        <v>292</v>
      </c>
    </row>
    <row r="59" spans="1:11" ht="24.75" customHeight="1" thickBot="1">
      <c r="A59" s="275"/>
      <c r="B59" s="280"/>
      <c r="C59" s="92" t="s">
        <v>294</v>
      </c>
      <c r="D59" s="91" t="str">
        <f>IF(AND(G59="",J59=""),"",IF(AND(G59&lt;&gt;"",J59&lt;&gt;""),"podaj litry lub Mg",IF(G59&lt;&gt;"",((G59)*(0.84)/1000),J59)))</f>
        <v/>
      </c>
      <c r="E59" s="90">
        <v>7.37</v>
      </c>
      <c r="F59" s="89" t="str">
        <f t="shared" si="2"/>
        <v/>
      </c>
      <c r="G59" s="167"/>
      <c r="H59" s="168" t="s">
        <v>293</v>
      </c>
      <c r="I59" s="169"/>
      <c r="J59" s="170"/>
      <c r="K59" s="174" t="s">
        <v>292</v>
      </c>
    </row>
    <row r="60" spans="1:11" ht="14.25" customHeight="1" thickBot="1">
      <c r="A60" s="275">
        <v>12</v>
      </c>
      <c r="B60" s="276" t="s">
        <v>321</v>
      </c>
      <c r="C60" s="88" t="s">
        <v>297</v>
      </c>
      <c r="D60" s="87" t="str">
        <f>IF(AND(G60="",J60=""),"",IF(AND(G60&lt;&gt;"",J60&lt;&gt;""),"podaj litry lub Mg",IF(G60&lt;&gt;"",(G60*0.755/1000),J60)))</f>
        <v/>
      </c>
      <c r="E60" s="86">
        <v>9.35</v>
      </c>
      <c r="F60" s="85" t="str">
        <f t="shared" si="2"/>
        <v/>
      </c>
      <c r="G60" s="162"/>
      <c r="H60" s="163" t="s">
        <v>293</v>
      </c>
      <c r="I60" s="164"/>
      <c r="J60" s="165"/>
      <c r="K60" s="172" t="s">
        <v>292</v>
      </c>
    </row>
    <row r="61" spans="1:11" ht="15" thickBot="1">
      <c r="A61" s="275"/>
      <c r="B61" s="276"/>
      <c r="C61" s="83" t="s">
        <v>296</v>
      </c>
      <c r="D61" s="82" t="str">
        <f>IF(AND(G61="",J61=""),"",IF(AND(G61&lt;&gt;"",J61&lt;&gt;""),"podaj litry lub Mg",IF(G61&lt;&gt;"",((G61)*(0.5)/1000),J61)))</f>
        <v/>
      </c>
      <c r="E61" s="84">
        <v>9.83</v>
      </c>
      <c r="F61" s="80" t="str">
        <f t="shared" si="2"/>
        <v/>
      </c>
      <c r="G61" s="153"/>
      <c r="H61" s="154" t="s">
        <v>293</v>
      </c>
      <c r="I61" s="155"/>
      <c r="J61" s="156"/>
      <c r="K61" s="173" t="s">
        <v>292</v>
      </c>
    </row>
    <row r="62" spans="1:11" ht="14.25" customHeight="1" thickBot="1">
      <c r="A62" s="275"/>
      <c r="B62" s="276"/>
      <c r="C62" s="93" t="s">
        <v>313</v>
      </c>
      <c r="D62" s="82" t="str">
        <f>IF(AND(G62="",J62=""),"",IF(AND(G62&lt;&gt;"",J62&lt;&gt;""),"podaj m3 lub Mg",IF(G62&lt;&gt;"",((G62)*(0.74)/1000),J62)))</f>
        <v/>
      </c>
      <c r="E62" s="84">
        <v>7.8</v>
      </c>
      <c r="F62" s="80" t="str">
        <f t="shared" si="2"/>
        <v/>
      </c>
      <c r="G62" s="153"/>
      <c r="H62" s="154" t="s">
        <v>311</v>
      </c>
      <c r="I62" s="155"/>
      <c r="J62" s="156"/>
      <c r="K62" s="173" t="s">
        <v>292</v>
      </c>
    </row>
    <row r="63" spans="1:11" ht="24.75" thickBot="1">
      <c r="A63" s="275"/>
      <c r="B63" s="276"/>
      <c r="C63" s="93" t="s">
        <v>312</v>
      </c>
      <c r="D63" s="82" t="str">
        <f>IF(AND(G63="",J63=""),"",IF(AND(G63&lt;&gt;"",J63&lt;&gt;""),"podaj m3 lub Mg",IF(G63&lt;&gt;"",((G63)*(0.74)/1000),J63)))</f>
        <v/>
      </c>
      <c r="E63" s="84">
        <v>9.15</v>
      </c>
      <c r="F63" s="80" t="str">
        <f t="shared" si="2"/>
        <v/>
      </c>
      <c r="G63" s="153"/>
      <c r="H63" s="154" t="s">
        <v>311</v>
      </c>
      <c r="I63" s="155"/>
      <c r="J63" s="156"/>
      <c r="K63" s="173" t="s">
        <v>292</v>
      </c>
    </row>
    <row r="64" spans="1:11" ht="14.25" customHeight="1" thickBot="1">
      <c r="A64" s="275"/>
      <c r="B64" s="276"/>
      <c r="C64" s="83" t="s">
        <v>295</v>
      </c>
      <c r="D64" s="82" t="str">
        <f>IF(AND(G64="",J64=""),"",IF(AND(G64&lt;&gt;"",J64&lt;&gt;""),"podaj litry lub Mg",IF(G64&lt;&gt;"",((G64)*(0.84)/1000),J64)))</f>
        <v/>
      </c>
      <c r="E64" s="84">
        <v>5.91</v>
      </c>
      <c r="F64" s="80" t="str">
        <f t="shared" si="2"/>
        <v/>
      </c>
      <c r="G64" s="153"/>
      <c r="H64" s="154" t="s">
        <v>293</v>
      </c>
      <c r="I64" s="155"/>
      <c r="J64" s="156"/>
      <c r="K64" s="173" t="s">
        <v>292</v>
      </c>
    </row>
    <row r="65" spans="1:11" ht="15" thickBot="1">
      <c r="A65" s="275"/>
      <c r="B65" s="276"/>
      <c r="C65" s="92" t="s">
        <v>294</v>
      </c>
      <c r="D65" s="91" t="str">
        <f>IF(AND(G65="",J65=""),"",IF(AND(G65&lt;&gt;"",J65&lt;&gt;""),"podaj litry lub Mg",IF(G65&lt;&gt;"",((G65)*(0.84)/1000),J65)))</f>
        <v/>
      </c>
      <c r="E65" s="90">
        <v>4.95</v>
      </c>
      <c r="F65" s="89" t="str">
        <f t="shared" si="2"/>
        <v/>
      </c>
      <c r="G65" s="167"/>
      <c r="H65" s="168" t="s">
        <v>293</v>
      </c>
      <c r="I65" s="169"/>
      <c r="J65" s="170"/>
      <c r="K65" s="174" t="s">
        <v>292</v>
      </c>
    </row>
    <row r="66" spans="1:11" ht="14.25" customHeight="1" thickBot="1">
      <c r="A66" s="275">
        <v>13</v>
      </c>
      <c r="B66" s="276" t="s">
        <v>320</v>
      </c>
      <c r="C66" s="88" t="s">
        <v>297</v>
      </c>
      <c r="D66" s="87" t="str">
        <f>IF(AND(G66="",J66=""),"",IF(AND(G66&lt;&gt;"",J66&lt;&gt;""),"podaj litry lub Mg",IF(G66&lt;&gt;"",((G66)*(0.755)/1000),J66)))</f>
        <v/>
      </c>
      <c r="E66" s="86">
        <v>126.82</v>
      </c>
      <c r="F66" s="85" t="str">
        <f t="shared" si="2"/>
        <v/>
      </c>
      <c r="G66" s="162"/>
      <c r="H66" s="163" t="s">
        <v>293</v>
      </c>
      <c r="I66" s="164"/>
      <c r="J66" s="165"/>
      <c r="K66" s="172" t="s">
        <v>292</v>
      </c>
    </row>
    <row r="67" spans="1:11" ht="15" thickBot="1">
      <c r="A67" s="275"/>
      <c r="B67" s="276"/>
      <c r="C67" s="83" t="s">
        <v>295</v>
      </c>
      <c r="D67" s="95" t="str">
        <f>IF(AND(G67="",J67=""),"",IF(AND(G67&lt;&gt;"",J67&lt;&gt;""),"podaj litry lub Mg",IF(G67&lt;&gt;"",((G67)*(0.84)/1000),J67)))</f>
        <v/>
      </c>
      <c r="E67" s="84">
        <v>65.91</v>
      </c>
      <c r="F67" s="80" t="str">
        <f t="shared" si="2"/>
        <v/>
      </c>
      <c r="G67" s="153"/>
      <c r="H67" s="154" t="s">
        <v>293</v>
      </c>
      <c r="I67" s="155"/>
      <c r="J67" s="156"/>
      <c r="K67" s="173" t="s">
        <v>292</v>
      </c>
    </row>
    <row r="68" spans="1:11" ht="23.25" customHeight="1" thickBot="1">
      <c r="A68" s="275"/>
      <c r="B68" s="276"/>
      <c r="C68" s="92" t="s">
        <v>294</v>
      </c>
      <c r="D68" s="91" t="str">
        <f>IF(AND(G68="",J68=""),"",IF(AND(G68&lt;&gt;"",J68&lt;&gt;""),"podaj litry lub Mg",IF(G68&lt;&gt;"",((G68)*(0.84)/1000),J68)))</f>
        <v/>
      </c>
      <c r="E68" s="90">
        <v>60.91</v>
      </c>
      <c r="F68" s="89" t="str">
        <f t="shared" si="2"/>
        <v/>
      </c>
      <c r="G68" s="167"/>
      <c r="H68" s="168" t="s">
        <v>293</v>
      </c>
      <c r="I68" s="169"/>
      <c r="J68" s="170"/>
      <c r="K68" s="174" t="s">
        <v>292</v>
      </c>
    </row>
    <row r="69" spans="1:11" ht="15" customHeight="1" thickBot="1">
      <c r="A69" s="275">
        <v>14</v>
      </c>
      <c r="B69" s="276" t="s">
        <v>319</v>
      </c>
      <c r="C69" s="88" t="s">
        <v>295</v>
      </c>
      <c r="D69" s="87" t="str">
        <f>IF(AND(G69="",J69=""),"",IF(AND(G69&lt;&gt;"",J69&lt;&gt;""),"podaj litry lub Mg",IF(G69&lt;&gt;"",((G69)*(0.84)/1000),J69)))</f>
        <v/>
      </c>
      <c r="E69" s="86">
        <v>76.459999999999994</v>
      </c>
      <c r="F69" s="85" t="str">
        <f t="shared" si="2"/>
        <v/>
      </c>
      <c r="G69" s="162"/>
      <c r="H69" s="163" t="s">
        <v>293</v>
      </c>
      <c r="I69" s="164"/>
      <c r="J69" s="165"/>
      <c r="K69" s="172" t="s">
        <v>292</v>
      </c>
    </row>
    <row r="70" spans="1:11" ht="21.75" customHeight="1" thickBot="1">
      <c r="A70" s="275"/>
      <c r="B70" s="276"/>
      <c r="C70" s="92" t="s">
        <v>294</v>
      </c>
      <c r="D70" s="91" t="str">
        <f>IF(AND(G70="",J70=""),"",IF(AND(G70&lt;&gt;"",J70&lt;&gt;""),"podaj litry lub Mg",IF(G70&lt;&gt;"",((G70)*(0.84)/1000),J70)))</f>
        <v/>
      </c>
      <c r="E70" s="90">
        <v>69.2</v>
      </c>
      <c r="F70" s="89" t="str">
        <f t="shared" si="2"/>
        <v/>
      </c>
      <c r="G70" s="167"/>
      <c r="H70" s="168" t="s">
        <v>293</v>
      </c>
      <c r="I70" s="169"/>
      <c r="J70" s="170"/>
      <c r="K70" s="174" t="s">
        <v>292</v>
      </c>
    </row>
    <row r="71" spans="1:11" ht="24.75" customHeight="1" thickBot="1">
      <c r="A71" s="275">
        <v>15</v>
      </c>
      <c r="B71" s="276" t="s">
        <v>318</v>
      </c>
      <c r="C71" s="94" t="s">
        <v>312</v>
      </c>
      <c r="D71" s="87" t="str">
        <f>IF(AND(G71="",J71=""),"",IF(AND(G71&lt;&gt;"",J71&lt;&gt;""),"podaj litry lub Mg",IF(G71&lt;&gt;"",((G71)*(0.74)/1000),J71)))</f>
        <v/>
      </c>
      <c r="E71" s="86">
        <v>20.23</v>
      </c>
      <c r="F71" s="85" t="str">
        <f t="shared" ref="F71:F102" si="3">IF(D71="","",ROUND(D71*E71,2))</f>
        <v/>
      </c>
      <c r="G71" s="162"/>
      <c r="H71" s="163" t="s">
        <v>311</v>
      </c>
      <c r="I71" s="164"/>
      <c r="J71" s="165"/>
      <c r="K71" s="172" t="s">
        <v>292</v>
      </c>
    </row>
    <row r="72" spans="1:11" ht="17.25" customHeight="1" thickBot="1">
      <c r="A72" s="275"/>
      <c r="B72" s="276"/>
      <c r="C72" s="83" t="s">
        <v>295</v>
      </c>
      <c r="D72" s="95" t="str">
        <f>IF(AND(G72="",J72=""),"",IF(AND(G72&lt;&gt;"",J72&lt;&gt;""),"podaj litry lub Mg",IF(G72&lt;&gt;"",((G72)*(0.84)/1000),J72)))</f>
        <v/>
      </c>
      <c r="E72" s="81">
        <v>27.63</v>
      </c>
      <c r="F72" s="80" t="str">
        <f t="shared" si="3"/>
        <v/>
      </c>
      <c r="G72" s="153"/>
      <c r="H72" s="154" t="s">
        <v>293</v>
      </c>
      <c r="I72" s="155"/>
      <c r="J72" s="156"/>
      <c r="K72" s="173" t="s">
        <v>292</v>
      </c>
    </row>
    <row r="73" spans="1:11" ht="20.25" customHeight="1" thickBot="1">
      <c r="A73" s="275"/>
      <c r="B73" s="276"/>
      <c r="C73" s="92" t="s">
        <v>294</v>
      </c>
      <c r="D73" s="91" t="str">
        <f>IF(AND(G73="",J73=""),"",IF(AND(G73&lt;&gt;"",J73&lt;&gt;""),"podaj litry lub Mg",IF(G73&lt;&gt;"",((G73)*(0.84)/1000),J73)))</f>
        <v/>
      </c>
      <c r="E73" s="90">
        <v>20.84</v>
      </c>
      <c r="F73" s="89" t="str">
        <f t="shared" si="3"/>
        <v/>
      </c>
      <c r="G73" s="167"/>
      <c r="H73" s="168" t="s">
        <v>293</v>
      </c>
      <c r="I73" s="169"/>
      <c r="J73" s="170"/>
      <c r="K73" s="174" t="s">
        <v>292</v>
      </c>
    </row>
    <row r="74" spans="1:11" ht="27" customHeight="1" thickBot="1">
      <c r="A74" s="275">
        <v>16</v>
      </c>
      <c r="B74" s="276" t="s">
        <v>317</v>
      </c>
      <c r="C74" s="94" t="s">
        <v>312</v>
      </c>
      <c r="D74" s="87" t="str">
        <f>IF(AND(G74="",J74=""),"",IF(AND(G74&lt;&gt;"",J74&lt;&gt;""),"podaj litry lub Mg",IF(G74&lt;&gt;"",((G74)*(0.74)/1000),J74)))</f>
        <v/>
      </c>
      <c r="E74" s="86">
        <v>16.350000000000001</v>
      </c>
      <c r="F74" s="85" t="str">
        <f t="shared" si="3"/>
        <v/>
      </c>
      <c r="G74" s="162"/>
      <c r="H74" s="163" t="s">
        <v>311</v>
      </c>
      <c r="I74" s="164"/>
      <c r="J74" s="165"/>
      <c r="K74" s="172" t="s">
        <v>292</v>
      </c>
    </row>
    <row r="75" spans="1:11" ht="13.5" customHeight="1" thickBot="1">
      <c r="A75" s="275"/>
      <c r="B75" s="276"/>
      <c r="C75" s="83" t="s">
        <v>295</v>
      </c>
      <c r="D75" s="95" t="str">
        <f>IF(AND(G75="",J75=""),"",IF(AND(G75&lt;&gt;"",J75&lt;&gt;""),"podaj litry lub Mg",IF(G75&lt;&gt;"",((G75)*(0.84)/1000),J75)))</f>
        <v/>
      </c>
      <c r="E75" s="81">
        <v>21.6</v>
      </c>
      <c r="F75" s="80" t="str">
        <f t="shared" si="3"/>
        <v/>
      </c>
      <c r="G75" s="153"/>
      <c r="H75" s="154" t="s">
        <v>293</v>
      </c>
      <c r="I75" s="155"/>
      <c r="J75" s="156"/>
      <c r="K75" s="173" t="s">
        <v>292</v>
      </c>
    </row>
    <row r="76" spans="1:11" ht="15.75" customHeight="1" thickBot="1">
      <c r="A76" s="275"/>
      <c r="B76" s="276"/>
      <c r="C76" s="92" t="s">
        <v>294</v>
      </c>
      <c r="D76" s="91" t="str">
        <f>IF(AND(G76="",J76=""),"",IF(AND(G76&lt;&gt;"",J76&lt;&gt;""),"podaj litry lub Mg",IF(G76&lt;&gt;"",((G76)*(0.84)/1000),J76)))</f>
        <v/>
      </c>
      <c r="E76" s="90">
        <v>16.16</v>
      </c>
      <c r="F76" s="89" t="str">
        <f t="shared" si="3"/>
        <v/>
      </c>
      <c r="G76" s="167"/>
      <c r="H76" s="168" t="s">
        <v>293</v>
      </c>
      <c r="I76" s="169"/>
      <c r="J76" s="170"/>
      <c r="K76" s="174" t="s">
        <v>292</v>
      </c>
    </row>
    <row r="77" spans="1:11" ht="24" customHeight="1" thickBot="1">
      <c r="A77" s="275">
        <v>17</v>
      </c>
      <c r="B77" s="280" t="s">
        <v>316</v>
      </c>
      <c r="C77" s="94" t="s">
        <v>313</v>
      </c>
      <c r="D77" s="87" t="str">
        <f>IF(AND(G77="",J77=""),"",IF(AND(G77&lt;&gt;"",J77&lt;&gt;""),"podaj m3 lub Mg",IF(G77&lt;&gt;"",((G77)*(0.74)/1000),J77)))</f>
        <v/>
      </c>
      <c r="E77" s="86">
        <v>9.4700000000000006</v>
      </c>
      <c r="F77" s="85" t="str">
        <f t="shared" si="3"/>
        <v/>
      </c>
      <c r="G77" s="162"/>
      <c r="H77" s="163" t="s">
        <v>311</v>
      </c>
      <c r="I77" s="164"/>
      <c r="J77" s="165"/>
      <c r="K77" s="172" t="s">
        <v>292</v>
      </c>
    </row>
    <row r="78" spans="1:11" ht="30.75" customHeight="1" thickBot="1">
      <c r="A78" s="275"/>
      <c r="B78" s="280"/>
      <c r="C78" s="93" t="s">
        <v>312</v>
      </c>
      <c r="D78" s="82" t="str">
        <f>IF(AND(G78="",J78=""),"",IF(AND(G78&lt;&gt;"",J78&lt;&gt;""),"podaj m3 lub Mg",IF(G78&lt;&gt;"",((G78)*(0.74)/1000),J78)))</f>
        <v/>
      </c>
      <c r="E78" s="84">
        <v>13.46</v>
      </c>
      <c r="F78" s="80" t="str">
        <f t="shared" si="3"/>
        <v/>
      </c>
      <c r="G78" s="153"/>
      <c r="H78" s="154" t="s">
        <v>311</v>
      </c>
      <c r="I78" s="155"/>
      <c r="J78" s="156"/>
      <c r="K78" s="173" t="s">
        <v>292</v>
      </c>
    </row>
    <row r="79" spans="1:11" ht="13.5" customHeight="1" thickBot="1">
      <c r="A79" s="275"/>
      <c r="B79" s="280"/>
      <c r="C79" s="83" t="s">
        <v>295</v>
      </c>
      <c r="D79" s="82" t="str">
        <f>IF(AND(G79="",J79=""),"",IF(AND(G79&lt;&gt;"",J79&lt;&gt;""),"podaj litry lub Mg",IF(G79&lt;&gt;"",((G79)*(0.84)/1000),J79)))</f>
        <v/>
      </c>
      <c r="E79" s="81">
        <v>15.81</v>
      </c>
      <c r="F79" s="80" t="str">
        <f t="shared" si="3"/>
        <v/>
      </c>
      <c r="G79" s="153"/>
      <c r="H79" s="154" t="s">
        <v>293</v>
      </c>
      <c r="I79" s="155"/>
      <c r="J79" s="156"/>
      <c r="K79" s="173" t="s">
        <v>292</v>
      </c>
    </row>
    <row r="80" spans="1:11" ht="16.5" customHeight="1" thickBot="1">
      <c r="A80" s="275"/>
      <c r="B80" s="280"/>
      <c r="C80" s="92" t="s">
        <v>294</v>
      </c>
      <c r="D80" s="91" t="str">
        <f>IF(AND(G80="",J80=""),"",IF(AND(G80&lt;&gt;"",J80&lt;&gt;""),"podaj litry lub Mg",IF(G80&lt;&gt;"",((G80)*(0.84)/1000),J80)))</f>
        <v/>
      </c>
      <c r="E80" s="90">
        <v>11.3</v>
      </c>
      <c r="F80" s="89" t="str">
        <f t="shared" si="3"/>
        <v/>
      </c>
      <c r="G80" s="167"/>
      <c r="H80" s="168" t="s">
        <v>293</v>
      </c>
      <c r="I80" s="169"/>
      <c r="J80" s="170"/>
      <c r="K80" s="174" t="s">
        <v>292</v>
      </c>
    </row>
    <row r="81" spans="1:11" ht="24" customHeight="1" thickBot="1">
      <c r="A81" s="275">
        <v>18</v>
      </c>
      <c r="B81" s="276" t="s">
        <v>315</v>
      </c>
      <c r="C81" s="94" t="s">
        <v>313</v>
      </c>
      <c r="D81" s="87" t="str">
        <f>IF(AND(G81="",J81=""),"",IF(AND(G81&lt;&gt;"",J81&lt;&gt;""),"podaj m3 lub Mg",IF(G81&lt;&gt;"",((G81)*(0.74)/1000),J81)))</f>
        <v/>
      </c>
      <c r="E81" s="86">
        <v>7.92</v>
      </c>
      <c r="F81" s="85" t="str">
        <f t="shared" si="3"/>
        <v/>
      </c>
      <c r="G81" s="162"/>
      <c r="H81" s="163" t="s">
        <v>311</v>
      </c>
      <c r="I81" s="164"/>
      <c r="J81" s="165"/>
      <c r="K81" s="172" t="s">
        <v>292</v>
      </c>
    </row>
    <row r="82" spans="1:11" ht="24.75" thickBot="1">
      <c r="A82" s="275"/>
      <c r="B82" s="276"/>
      <c r="C82" s="93" t="s">
        <v>312</v>
      </c>
      <c r="D82" s="82" t="str">
        <f>IF(AND(G82="",J82=""),"",IF(AND(G82&lt;&gt;"",J82&lt;&gt;""),"podaj m3 lub Mg",IF(G82&lt;&gt;"",((G82)*(0.74)/1000),J82)))</f>
        <v/>
      </c>
      <c r="E82" s="84">
        <v>10.3</v>
      </c>
      <c r="F82" s="80" t="str">
        <f t="shared" si="3"/>
        <v/>
      </c>
      <c r="G82" s="153"/>
      <c r="H82" s="154" t="s">
        <v>311</v>
      </c>
      <c r="I82" s="155"/>
      <c r="J82" s="156"/>
      <c r="K82" s="173" t="s">
        <v>292</v>
      </c>
    </row>
    <row r="83" spans="1:11" ht="18.75" customHeight="1" thickBot="1">
      <c r="A83" s="275"/>
      <c r="B83" s="276"/>
      <c r="C83" s="83" t="s">
        <v>295</v>
      </c>
      <c r="D83" s="82" t="str">
        <f>IF(AND(G83="",J83=""),"",IF(AND(G83&lt;&gt;"",J83&lt;&gt;""),"podaj litry lub Mg",IF(G83&lt;&gt;"",((G83)*(0.84)/1000),J83)))</f>
        <v/>
      </c>
      <c r="E83" s="81">
        <v>11.46</v>
      </c>
      <c r="F83" s="80" t="str">
        <f t="shared" si="3"/>
        <v/>
      </c>
      <c r="G83" s="153"/>
      <c r="H83" s="154" t="s">
        <v>293</v>
      </c>
      <c r="I83" s="155"/>
      <c r="J83" s="156"/>
      <c r="K83" s="173" t="s">
        <v>292</v>
      </c>
    </row>
    <row r="84" spans="1:11" ht="18" customHeight="1" thickBot="1">
      <c r="A84" s="275"/>
      <c r="B84" s="276"/>
      <c r="C84" s="92" t="s">
        <v>294</v>
      </c>
      <c r="D84" s="91" t="str">
        <f>IF(AND(G84="",J84=""),"",IF(AND(G84&lt;&gt;"",J84&lt;&gt;""),"podaj litry lub Mg",IF(G84&lt;&gt;"",((G84)*(0.84)/1000),J84)))</f>
        <v/>
      </c>
      <c r="E84" s="90">
        <v>7.8</v>
      </c>
      <c r="F84" s="89" t="str">
        <f t="shared" si="3"/>
        <v/>
      </c>
      <c r="G84" s="167"/>
      <c r="H84" s="168" t="s">
        <v>293</v>
      </c>
      <c r="I84" s="169"/>
      <c r="J84" s="170"/>
      <c r="K84" s="174" t="s">
        <v>292</v>
      </c>
    </row>
    <row r="85" spans="1:11" ht="21" customHeight="1" thickBot="1">
      <c r="A85" s="275">
        <v>19</v>
      </c>
      <c r="B85" s="276" t="s">
        <v>314</v>
      </c>
      <c r="C85" s="94" t="s">
        <v>313</v>
      </c>
      <c r="D85" s="87" t="str">
        <f>IF(AND(G85="",J85=""),"",IF(AND(G85&lt;&gt;"",J85&lt;&gt;""),"podaj m3 lub Mg",IF(G85&lt;&gt;"",((G85)*(0.74)/1000),J85)))</f>
        <v/>
      </c>
      <c r="E85" s="86">
        <v>5.8</v>
      </c>
      <c r="F85" s="85" t="str">
        <f t="shared" si="3"/>
        <v/>
      </c>
      <c r="G85" s="162"/>
      <c r="H85" s="163" t="s">
        <v>311</v>
      </c>
      <c r="I85" s="164"/>
      <c r="J85" s="165"/>
      <c r="K85" s="172" t="s">
        <v>292</v>
      </c>
    </row>
    <row r="86" spans="1:11" ht="24.75" thickBot="1">
      <c r="A86" s="275"/>
      <c r="B86" s="276"/>
      <c r="C86" s="93" t="s">
        <v>312</v>
      </c>
      <c r="D86" s="82" t="str">
        <f>IF(AND(G86="",J86=""),"",IF(AND(G86&lt;&gt;"",J86&lt;&gt;""),"podaj m3 lub Mg",IF(G86&lt;&gt;"",((G86)*(0.74)/1000),J86)))</f>
        <v/>
      </c>
      <c r="E86" s="84">
        <v>6.76</v>
      </c>
      <c r="F86" s="80" t="str">
        <f t="shared" si="3"/>
        <v/>
      </c>
      <c r="G86" s="153"/>
      <c r="H86" s="154" t="s">
        <v>311</v>
      </c>
      <c r="I86" s="155"/>
      <c r="J86" s="156"/>
      <c r="K86" s="173" t="s">
        <v>292</v>
      </c>
    </row>
    <row r="87" spans="1:11" ht="15" thickBot="1">
      <c r="A87" s="275"/>
      <c r="B87" s="276"/>
      <c r="C87" s="83" t="s">
        <v>295</v>
      </c>
      <c r="D87" s="82" t="str">
        <f t="shared" ref="D87:D96" si="4">IF(AND(G87="",J87=""),"",IF(AND(G87&lt;&gt;"",J87&lt;&gt;""),"podaj litry lub Mg",IF(G87&lt;&gt;"",((G87)*(0.84)/1000),J87)))</f>
        <v/>
      </c>
      <c r="E87" s="81">
        <v>7.96</v>
      </c>
      <c r="F87" s="80" t="str">
        <f t="shared" si="3"/>
        <v/>
      </c>
      <c r="G87" s="153"/>
      <c r="H87" s="154" t="s">
        <v>293</v>
      </c>
      <c r="I87" s="155"/>
      <c r="J87" s="156"/>
      <c r="K87" s="173" t="s">
        <v>292</v>
      </c>
    </row>
    <row r="88" spans="1:11" ht="16.5" customHeight="1" thickBot="1">
      <c r="A88" s="275"/>
      <c r="B88" s="276"/>
      <c r="C88" s="92" t="s">
        <v>294</v>
      </c>
      <c r="D88" s="91" t="str">
        <f t="shared" si="4"/>
        <v/>
      </c>
      <c r="E88" s="90">
        <v>5.34</v>
      </c>
      <c r="F88" s="89" t="str">
        <f t="shared" si="3"/>
        <v/>
      </c>
      <c r="G88" s="167"/>
      <c r="H88" s="168" t="s">
        <v>293</v>
      </c>
      <c r="I88" s="169"/>
      <c r="J88" s="170"/>
      <c r="K88" s="174" t="s">
        <v>292</v>
      </c>
    </row>
    <row r="89" spans="1:11" ht="18" customHeight="1" thickBot="1">
      <c r="A89" s="275">
        <v>20</v>
      </c>
      <c r="B89" s="276" t="s">
        <v>310</v>
      </c>
      <c r="C89" s="88" t="s">
        <v>295</v>
      </c>
      <c r="D89" s="87" t="str">
        <f t="shared" si="4"/>
        <v/>
      </c>
      <c r="E89" s="86">
        <v>68.47</v>
      </c>
      <c r="F89" s="85" t="str">
        <f t="shared" si="3"/>
        <v/>
      </c>
      <c r="G89" s="162"/>
      <c r="H89" s="163" t="s">
        <v>293</v>
      </c>
      <c r="I89" s="164"/>
      <c r="J89" s="165"/>
      <c r="K89" s="172" t="s">
        <v>292</v>
      </c>
    </row>
    <row r="90" spans="1:11" ht="21" customHeight="1" thickBot="1">
      <c r="A90" s="275"/>
      <c r="B90" s="276"/>
      <c r="C90" s="92" t="s">
        <v>294</v>
      </c>
      <c r="D90" s="91" t="str">
        <f t="shared" si="4"/>
        <v/>
      </c>
      <c r="E90" s="90">
        <v>64.62</v>
      </c>
      <c r="F90" s="89" t="str">
        <f t="shared" si="3"/>
        <v/>
      </c>
      <c r="G90" s="167"/>
      <c r="H90" s="168" t="s">
        <v>293</v>
      </c>
      <c r="I90" s="169"/>
      <c r="J90" s="170"/>
      <c r="K90" s="174" t="s">
        <v>292</v>
      </c>
    </row>
    <row r="91" spans="1:11" ht="18.75" customHeight="1" thickBot="1">
      <c r="A91" s="275">
        <v>21</v>
      </c>
      <c r="B91" s="276" t="s">
        <v>309</v>
      </c>
      <c r="C91" s="88" t="s">
        <v>295</v>
      </c>
      <c r="D91" s="87" t="str">
        <f t="shared" si="4"/>
        <v/>
      </c>
      <c r="E91" s="86">
        <v>54.44</v>
      </c>
      <c r="F91" s="85" t="str">
        <f t="shared" si="3"/>
        <v/>
      </c>
      <c r="G91" s="162"/>
      <c r="H91" s="163" t="s">
        <v>293</v>
      </c>
      <c r="I91" s="164"/>
      <c r="J91" s="165"/>
      <c r="K91" s="172" t="s">
        <v>292</v>
      </c>
    </row>
    <row r="92" spans="1:11" ht="21" customHeight="1" thickBot="1">
      <c r="A92" s="275"/>
      <c r="B92" s="276"/>
      <c r="C92" s="92" t="s">
        <v>294</v>
      </c>
      <c r="D92" s="91" t="str">
        <f t="shared" si="4"/>
        <v/>
      </c>
      <c r="E92" s="90">
        <v>49.56</v>
      </c>
      <c r="F92" s="89" t="str">
        <f t="shared" si="3"/>
        <v/>
      </c>
      <c r="G92" s="167"/>
      <c r="H92" s="168" t="s">
        <v>293</v>
      </c>
      <c r="I92" s="169"/>
      <c r="J92" s="170"/>
      <c r="K92" s="174" t="s">
        <v>292</v>
      </c>
    </row>
    <row r="93" spans="1:11" ht="23.25" customHeight="1" thickBot="1">
      <c r="A93" s="275">
        <v>22</v>
      </c>
      <c r="B93" s="276" t="s">
        <v>308</v>
      </c>
      <c r="C93" s="88" t="s">
        <v>295</v>
      </c>
      <c r="D93" s="87" t="str">
        <f t="shared" si="4"/>
        <v/>
      </c>
      <c r="E93" s="86">
        <v>37.090000000000003</v>
      </c>
      <c r="F93" s="85" t="str">
        <f t="shared" si="3"/>
        <v/>
      </c>
      <c r="G93" s="162"/>
      <c r="H93" s="163" t="s">
        <v>293</v>
      </c>
      <c r="I93" s="164"/>
      <c r="J93" s="165"/>
      <c r="K93" s="172" t="s">
        <v>292</v>
      </c>
    </row>
    <row r="94" spans="1:11" ht="22.5" customHeight="1" thickBot="1">
      <c r="A94" s="275"/>
      <c r="B94" s="276"/>
      <c r="C94" s="92" t="s">
        <v>294</v>
      </c>
      <c r="D94" s="91" t="str">
        <f t="shared" si="4"/>
        <v/>
      </c>
      <c r="E94" s="90">
        <v>34.21</v>
      </c>
      <c r="F94" s="89" t="str">
        <f t="shared" si="3"/>
        <v/>
      </c>
      <c r="G94" s="167"/>
      <c r="H94" s="168" t="s">
        <v>293</v>
      </c>
      <c r="I94" s="169"/>
      <c r="J94" s="170"/>
      <c r="K94" s="174" t="s">
        <v>292</v>
      </c>
    </row>
    <row r="95" spans="1:11" ht="18" customHeight="1" thickBot="1">
      <c r="A95" s="275">
        <v>23</v>
      </c>
      <c r="B95" s="276" t="s">
        <v>307</v>
      </c>
      <c r="C95" s="88" t="s">
        <v>295</v>
      </c>
      <c r="D95" s="87" t="str">
        <f t="shared" si="4"/>
        <v/>
      </c>
      <c r="E95" s="86">
        <v>21</v>
      </c>
      <c r="F95" s="85" t="str">
        <f t="shared" si="3"/>
        <v/>
      </c>
      <c r="G95" s="162"/>
      <c r="H95" s="163" t="s">
        <v>293</v>
      </c>
      <c r="I95" s="164"/>
      <c r="J95" s="165"/>
      <c r="K95" s="172" t="s">
        <v>292</v>
      </c>
    </row>
    <row r="96" spans="1:11" ht="23.25" customHeight="1" thickBot="1">
      <c r="A96" s="275"/>
      <c r="B96" s="276"/>
      <c r="C96" s="92" t="s">
        <v>294</v>
      </c>
      <c r="D96" s="91" t="str">
        <f t="shared" si="4"/>
        <v/>
      </c>
      <c r="E96" s="90">
        <v>18.89</v>
      </c>
      <c r="F96" s="89" t="str">
        <f t="shared" si="3"/>
        <v/>
      </c>
      <c r="G96" s="167"/>
      <c r="H96" s="168" t="s">
        <v>293</v>
      </c>
      <c r="I96" s="169"/>
      <c r="J96" s="170"/>
      <c r="K96" s="174" t="s">
        <v>292</v>
      </c>
    </row>
    <row r="97" spans="1:11" ht="14.25" customHeight="1" thickBot="1">
      <c r="A97" s="275">
        <v>24</v>
      </c>
      <c r="B97" s="276" t="s">
        <v>306</v>
      </c>
      <c r="C97" s="88" t="s">
        <v>297</v>
      </c>
      <c r="D97" s="87" t="str">
        <f>IF(AND(G97="",J97=""),"",IF(AND(G97&lt;&gt;"",J97&lt;&gt;""),"podaj litry lub Mg",IF(G97&lt;&gt;"",(G97*0.755/1000),J97)))</f>
        <v/>
      </c>
      <c r="E97" s="86">
        <v>356.52</v>
      </c>
      <c r="F97" s="85" t="str">
        <f t="shared" si="3"/>
        <v/>
      </c>
      <c r="G97" s="162"/>
      <c r="H97" s="163" t="s">
        <v>293</v>
      </c>
      <c r="I97" s="164"/>
      <c r="J97" s="165"/>
      <c r="K97" s="172" t="s">
        <v>292</v>
      </c>
    </row>
    <row r="98" spans="1:11" ht="15" thickBot="1">
      <c r="A98" s="275"/>
      <c r="B98" s="276"/>
      <c r="C98" s="83" t="s">
        <v>296</v>
      </c>
      <c r="D98" s="82" t="str">
        <f>IF(AND(G98="",J98=""),"",IF(AND(G98&lt;&gt;"",J98&lt;&gt;""),"podaj litry lub Mg",IF(G98&lt;&gt;"",((G98)*(0.5)/1000),J98)))</f>
        <v/>
      </c>
      <c r="E98" s="84">
        <v>59.72</v>
      </c>
      <c r="F98" s="80" t="str">
        <f t="shared" si="3"/>
        <v/>
      </c>
      <c r="G98" s="153"/>
      <c r="H98" s="154" t="s">
        <v>293</v>
      </c>
      <c r="I98" s="155"/>
      <c r="J98" s="156"/>
      <c r="K98" s="173" t="s">
        <v>292</v>
      </c>
    </row>
    <row r="99" spans="1:11" ht="14.25" customHeight="1" thickBot="1">
      <c r="A99" s="275"/>
      <c r="B99" s="276"/>
      <c r="C99" s="83" t="s">
        <v>295</v>
      </c>
      <c r="D99" s="82" t="str">
        <f>IF(AND(G99="",J99=""),"",IF(AND(G99&lt;&gt;"",J99&lt;&gt;""),"podaj litry lub Mg",IF(G99&lt;&gt;"",((G99)*(0.84)/1000),J99)))</f>
        <v/>
      </c>
      <c r="E99" s="81">
        <v>69.209999999999994</v>
      </c>
      <c r="F99" s="80" t="str">
        <f t="shared" si="3"/>
        <v/>
      </c>
      <c r="G99" s="153"/>
      <c r="H99" s="154" t="s">
        <v>293</v>
      </c>
      <c r="I99" s="155"/>
      <c r="J99" s="156"/>
      <c r="K99" s="173" t="s">
        <v>292</v>
      </c>
    </row>
    <row r="100" spans="1:11" ht="15" thickBot="1">
      <c r="A100" s="275"/>
      <c r="B100" s="276"/>
      <c r="C100" s="92" t="s">
        <v>294</v>
      </c>
      <c r="D100" s="91" t="str">
        <f>IF(AND(G100="",J100=""),"",IF(AND(G100&lt;&gt;"",J100&lt;&gt;""),"podaj litry lub Mg",IF(G100&lt;&gt;"",((G100)*(0.84)/1000),J100)))</f>
        <v/>
      </c>
      <c r="E100" s="90">
        <v>64.13</v>
      </c>
      <c r="F100" s="89" t="str">
        <f t="shared" si="3"/>
        <v/>
      </c>
      <c r="G100" s="167"/>
      <c r="H100" s="168" t="s">
        <v>293</v>
      </c>
      <c r="I100" s="169"/>
      <c r="J100" s="170"/>
      <c r="K100" s="174" t="s">
        <v>292</v>
      </c>
    </row>
    <row r="101" spans="1:11" ht="14.25" customHeight="1" thickBot="1">
      <c r="A101" s="275">
        <v>25</v>
      </c>
      <c r="B101" s="276" t="s">
        <v>305</v>
      </c>
      <c r="C101" s="88" t="s">
        <v>297</v>
      </c>
      <c r="D101" s="87" t="str">
        <f>IF(AND(G101="",J101=""),"",IF(AND(G101&lt;&gt;"",J101&lt;&gt;""),"podaj litry lub Mg",IF(G101&lt;&gt;"",(G101*0.755/1000),J101)))</f>
        <v/>
      </c>
      <c r="E101" s="86">
        <v>356.52</v>
      </c>
      <c r="F101" s="85" t="str">
        <f t="shared" si="3"/>
        <v/>
      </c>
      <c r="G101" s="162"/>
      <c r="H101" s="163" t="s">
        <v>293</v>
      </c>
      <c r="I101" s="164"/>
      <c r="J101" s="165"/>
      <c r="K101" s="172" t="s">
        <v>292</v>
      </c>
    </row>
    <row r="102" spans="1:11" ht="15" thickBot="1">
      <c r="A102" s="275"/>
      <c r="B102" s="276"/>
      <c r="C102" s="83" t="s">
        <v>296</v>
      </c>
      <c r="D102" s="82" t="str">
        <f>IF(AND(G102="",J102=""),"",IF(AND(G102&lt;&gt;"",J102&lt;&gt;""),"podaj litry lub Mg",IF(G102&lt;&gt;"",((G102)*(0.5)/1000),J102)))</f>
        <v/>
      </c>
      <c r="E102" s="84">
        <v>59.72</v>
      </c>
      <c r="F102" s="80" t="str">
        <f t="shared" si="3"/>
        <v/>
      </c>
      <c r="G102" s="153"/>
      <c r="H102" s="154" t="s">
        <v>293</v>
      </c>
      <c r="I102" s="155"/>
      <c r="J102" s="156"/>
      <c r="K102" s="173" t="s">
        <v>292</v>
      </c>
    </row>
    <row r="103" spans="1:11" ht="14.25" customHeight="1" thickBot="1">
      <c r="A103" s="275"/>
      <c r="B103" s="276"/>
      <c r="C103" s="83" t="s">
        <v>295</v>
      </c>
      <c r="D103" s="82" t="str">
        <f>IF(AND(G103="",J103=""),"",IF(AND(G103&lt;&gt;"",J103&lt;&gt;""),"podaj litry lub Mg",IF(G103&lt;&gt;"",((G103)*(0.84)/1000),J103)))</f>
        <v/>
      </c>
      <c r="E103" s="81">
        <v>54.44</v>
      </c>
      <c r="F103" s="80" t="str">
        <f t="shared" ref="F103:F122" si="5">IF(D103="","",ROUND(D103*E103,2))</f>
        <v/>
      </c>
      <c r="G103" s="153"/>
      <c r="H103" s="154" t="s">
        <v>293</v>
      </c>
      <c r="I103" s="155"/>
      <c r="J103" s="156"/>
      <c r="K103" s="173" t="s">
        <v>292</v>
      </c>
    </row>
    <row r="104" spans="1:11" ht="15" thickBot="1">
      <c r="A104" s="275"/>
      <c r="B104" s="276"/>
      <c r="C104" s="92" t="s">
        <v>294</v>
      </c>
      <c r="D104" s="91" t="str">
        <f>IF(AND(G104="",J104=""),"",IF(AND(G104&lt;&gt;"",J104&lt;&gt;""),"podaj litry lub Mg",IF(G104&lt;&gt;"",((G104)*(0.84)/1000),J104)))</f>
        <v/>
      </c>
      <c r="E104" s="90">
        <v>49.57</v>
      </c>
      <c r="F104" s="89" t="str">
        <f t="shared" si="5"/>
        <v/>
      </c>
      <c r="G104" s="167"/>
      <c r="H104" s="168" t="s">
        <v>293</v>
      </c>
      <c r="I104" s="169"/>
      <c r="J104" s="170"/>
      <c r="K104" s="174" t="s">
        <v>292</v>
      </c>
    </row>
    <row r="105" spans="1:11" ht="14.25" customHeight="1" thickBot="1">
      <c r="A105" s="275">
        <v>26</v>
      </c>
      <c r="B105" s="276" t="s">
        <v>304</v>
      </c>
      <c r="C105" s="88" t="s">
        <v>297</v>
      </c>
      <c r="D105" s="87" t="str">
        <f>IF(AND(G105="",J105=""),"",IF(AND(G105&lt;&gt;"",J105&lt;&gt;""),"podaj litry lub Mg",IF(G105&lt;&gt;"",(G105*0.755/1000),J105)))</f>
        <v/>
      </c>
      <c r="E105" s="86">
        <v>262.63</v>
      </c>
      <c r="F105" s="85" t="str">
        <f t="shared" si="5"/>
        <v/>
      </c>
      <c r="G105" s="162"/>
      <c r="H105" s="163" t="s">
        <v>293</v>
      </c>
      <c r="I105" s="164"/>
      <c r="J105" s="165"/>
      <c r="K105" s="172" t="s">
        <v>292</v>
      </c>
    </row>
    <row r="106" spans="1:11" ht="15" thickBot="1">
      <c r="A106" s="275"/>
      <c r="B106" s="276"/>
      <c r="C106" s="83" t="s">
        <v>296</v>
      </c>
      <c r="D106" s="82" t="str">
        <f>IF(AND(G106="",J106=""),"",IF(AND(G106&lt;&gt;"",J106&lt;&gt;""),"podaj litry lub Mg",IF(G106&lt;&gt;"",((G106)*(0.5)/1000),J106)))</f>
        <v/>
      </c>
      <c r="E106" s="84">
        <v>59.72</v>
      </c>
      <c r="F106" s="80" t="str">
        <f t="shared" si="5"/>
        <v/>
      </c>
      <c r="G106" s="153"/>
      <c r="H106" s="154" t="s">
        <v>293</v>
      </c>
      <c r="I106" s="155"/>
      <c r="J106" s="156"/>
      <c r="K106" s="173" t="s">
        <v>292</v>
      </c>
    </row>
    <row r="107" spans="1:11" ht="14.25" customHeight="1" thickBot="1">
      <c r="A107" s="275"/>
      <c r="B107" s="276"/>
      <c r="C107" s="83" t="s">
        <v>295</v>
      </c>
      <c r="D107" s="82" t="str">
        <f t="shared" ref="D107:D118" si="6">IF(AND(G107="",J107=""),"",IF(AND(G107&lt;&gt;"",J107&lt;&gt;""),"podaj litry lub Mg",IF(G107&lt;&gt;"",((G107)*(0.84)/1000),J107)))</f>
        <v/>
      </c>
      <c r="E107" s="81">
        <v>37.119999999999997</v>
      </c>
      <c r="F107" s="80" t="str">
        <f t="shared" si="5"/>
        <v/>
      </c>
      <c r="G107" s="153"/>
      <c r="H107" s="154" t="s">
        <v>293</v>
      </c>
      <c r="I107" s="155"/>
      <c r="J107" s="156"/>
      <c r="K107" s="173" t="s">
        <v>292</v>
      </c>
    </row>
    <row r="108" spans="1:11" ht="15" thickBot="1">
      <c r="A108" s="275"/>
      <c r="B108" s="276"/>
      <c r="C108" s="92" t="s">
        <v>294</v>
      </c>
      <c r="D108" s="91" t="str">
        <f t="shared" si="6"/>
        <v/>
      </c>
      <c r="E108" s="90">
        <v>34.21</v>
      </c>
      <c r="F108" s="89" t="str">
        <f t="shared" si="5"/>
        <v/>
      </c>
      <c r="G108" s="167"/>
      <c r="H108" s="168" t="s">
        <v>293</v>
      </c>
      <c r="I108" s="169"/>
      <c r="J108" s="170"/>
      <c r="K108" s="174" t="s">
        <v>292</v>
      </c>
    </row>
    <row r="109" spans="1:11" ht="18.75" customHeight="1" thickBot="1">
      <c r="A109" s="275">
        <v>27</v>
      </c>
      <c r="B109" s="276" t="s">
        <v>303</v>
      </c>
      <c r="C109" s="88" t="s">
        <v>295</v>
      </c>
      <c r="D109" s="87" t="str">
        <f t="shared" si="6"/>
        <v/>
      </c>
      <c r="E109" s="86">
        <v>21.05</v>
      </c>
      <c r="F109" s="85" t="str">
        <f t="shared" si="5"/>
        <v/>
      </c>
      <c r="G109" s="162"/>
      <c r="H109" s="163" t="s">
        <v>293</v>
      </c>
      <c r="I109" s="164"/>
      <c r="J109" s="165"/>
      <c r="K109" s="172" t="s">
        <v>292</v>
      </c>
    </row>
    <row r="110" spans="1:11" ht="36.75" customHeight="1" thickBot="1">
      <c r="A110" s="275"/>
      <c r="B110" s="276"/>
      <c r="C110" s="92" t="s">
        <v>294</v>
      </c>
      <c r="D110" s="91" t="str">
        <f t="shared" si="6"/>
        <v/>
      </c>
      <c r="E110" s="90">
        <v>18.89</v>
      </c>
      <c r="F110" s="89" t="str">
        <f t="shared" si="5"/>
        <v/>
      </c>
      <c r="G110" s="167"/>
      <c r="H110" s="168" t="s">
        <v>293</v>
      </c>
      <c r="I110" s="169"/>
      <c r="J110" s="170"/>
      <c r="K110" s="174" t="s">
        <v>292</v>
      </c>
    </row>
    <row r="111" spans="1:11" ht="14.25" customHeight="1" thickBot="1">
      <c r="A111" s="275">
        <v>28</v>
      </c>
      <c r="B111" s="276" t="s">
        <v>302</v>
      </c>
      <c r="C111" s="88" t="s">
        <v>295</v>
      </c>
      <c r="D111" s="87" t="str">
        <f t="shared" si="6"/>
        <v/>
      </c>
      <c r="E111" s="86">
        <v>64.45</v>
      </c>
      <c r="F111" s="85" t="str">
        <f t="shared" si="5"/>
        <v/>
      </c>
      <c r="G111" s="162"/>
      <c r="H111" s="163" t="s">
        <v>293</v>
      </c>
      <c r="I111" s="164"/>
      <c r="J111" s="165"/>
      <c r="K111" s="172" t="s">
        <v>292</v>
      </c>
    </row>
    <row r="112" spans="1:11" ht="15.75" customHeight="1" thickBot="1">
      <c r="A112" s="275"/>
      <c r="B112" s="276"/>
      <c r="C112" s="92" t="s">
        <v>294</v>
      </c>
      <c r="D112" s="91" t="str">
        <f t="shared" si="6"/>
        <v/>
      </c>
      <c r="E112" s="90">
        <v>59.68</v>
      </c>
      <c r="F112" s="89" t="str">
        <f t="shared" si="5"/>
        <v/>
      </c>
      <c r="G112" s="167"/>
      <c r="H112" s="168" t="s">
        <v>293</v>
      </c>
      <c r="I112" s="169"/>
      <c r="J112" s="170"/>
      <c r="K112" s="174" t="s">
        <v>292</v>
      </c>
    </row>
    <row r="113" spans="1:11" ht="24.75" customHeight="1" thickBot="1">
      <c r="A113" s="275">
        <v>29</v>
      </c>
      <c r="B113" s="276" t="s">
        <v>301</v>
      </c>
      <c r="C113" s="88" t="s">
        <v>295</v>
      </c>
      <c r="D113" s="87" t="str">
        <f t="shared" si="6"/>
        <v/>
      </c>
      <c r="E113" s="86">
        <v>24.08</v>
      </c>
      <c r="F113" s="85" t="str">
        <f t="shared" si="5"/>
        <v/>
      </c>
      <c r="G113" s="162"/>
      <c r="H113" s="163" t="s">
        <v>293</v>
      </c>
      <c r="I113" s="164"/>
      <c r="J113" s="165"/>
      <c r="K113" s="172" t="s">
        <v>292</v>
      </c>
    </row>
    <row r="114" spans="1:11" ht="33" customHeight="1" thickBot="1">
      <c r="A114" s="275"/>
      <c r="B114" s="276"/>
      <c r="C114" s="92" t="s">
        <v>294</v>
      </c>
      <c r="D114" s="91" t="str">
        <f t="shared" si="6"/>
        <v/>
      </c>
      <c r="E114" s="90">
        <v>23.64</v>
      </c>
      <c r="F114" s="89" t="str">
        <f t="shared" si="5"/>
        <v/>
      </c>
      <c r="G114" s="167"/>
      <c r="H114" s="168" t="s">
        <v>293</v>
      </c>
      <c r="I114" s="169"/>
      <c r="J114" s="170"/>
      <c r="K114" s="174" t="s">
        <v>292</v>
      </c>
    </row>
    <row r="115" spans="1:11" ht="21.75" customHeight="1" thickBot="1">
      <c r="A115" s="275">
        <v>30</v>
      </c>
      <c r="B115" s="276" t="s">
        <v>300</v>
      </c>
      <c r="C115" s="88" t="s">
        <v>295</v>
      </c>
      <c r="D115" s="87" t="str">
        <f t="shared" si="6"/>
        <v/>
      </c>
      <c r="E115" s="86">
        <v>64.41</v>
      </c>
      <c r="F115" s="85" t="str">
        <f t="shared" si="5"/>
        <v/>
      </c>
      <c r="G115" s="162"/>
      <c r="H115" s="163" t="s">
        <v>293</v>
      </c>
      <c r="I115" s="164"/>
      <c r="J115" s="165"/>
      <c r="K115" s="172" t="s">
        <v>292</v>
      </c>
    </row>
    <row r="116" spans="1:11" ht="23.25" customHeight="1" thickBot="1">
      <c r="A116" s="275"/>
      <c r="B116" s="276"/>
      <c r="C116" s="92" t="s">
        <v>294</v>
      </c>
      <c r="D116" s="91" t="str">
        <f t="shared" si="6"/>
        <v/>
      </c>
      <c r="E116" s="90">
        <v>59.58</v>
      </c>
      <c r="F116" s="89" t="str">
        <f t="shared" si="5"/>
        <v/>
      </c>
      <c r="G116" s="167"/>
      <c r="H116" s="168" t="s">
        <v>293</v>
      </c>
      <c r="I116" s="169"/>
      <c r="J116" s="170"/>
      <c r="K116" s="174" t="s">
        <v>292</v>
      </c>
    </row>
    <row r="117" spans="1:11" ht="22.5" customHeight="1" thickBot="1">
      <c r="A117" s="275">
        <v>31</v>
      </c>
      <c r="B117" s="276" t="s">
        <v>299</v>
      </c>
      <c r="C117" s="88" t="s">
        <v>295</v>
      </c>
      <c r="D117" s="87" t="str">
        <f t="shared" si="6"/>
        <v/>
      </c>
      <c r="E117" s="86">
        <v>29.16</v>
      </c>
      <c r="F117" s="85"/>
      <c r="G117" s="162"/>
      <c r="H117" s="175" t="s">
        <v>293</v>
      </c>
      <c r="I117" s="164"/>
      <c r="J117" s="165"/>
      <c r="K117" s="172" t="s">
        <v>292</v>
      </c>
    </row>
    <row r="118" spans="1:11" ht="22.5" customHeight="1" thickBot="1">
      <c r="A118" s="275"/>
      <c r="B118" s="276"/>
      <c r="C118" s="92" t="s">
        <v>294</v>
      </c>
      <c r="D118" s="91" t="str">
        <f t="shared" si="6"/>
        <v/>
      </c>
      <c r="E118" s="90">
        <v>26.61</v>
      </c>
      <c r="F118" s="89" t="str">
        <f t="shared" si="5"/>
        <v/>
      </c>
      <c r="G118" s="167"/>
      <c r="H118" s="168" t="s">
        <v>293</v>
      </c>
      <c r="I118" s="169"/>
      <c r="J118" s="170"/>
      <c r="K118" s="174" t="s">
        <v>292</v>
      </c>
    </row>
    <row r="119" spans="1:11" ht="14.25" customHeight="1" thickBot="1">
      <c r="A119" s="277">
        <v>32</v>
      </c>
      <c r="B119" s="278" t="s">
        <v>298</v>
      </c>
      <c r="C119" s="88" t="s">
        <v>297</v>
      </c>
      <c r="D119" s="87" t="str">
        <f>IF(AND(G119="",J119=""),"",IF(AND(G119&lt;&gt;"",J119&lt;&gt;""),"podaj litry lub Mg",IF(G119&lt;&gt;"",(G119*0.755/1000),J119)))</f>
        <v/>
      </c>
      <c r="E119" s="86">
        <v>101.14</v>
      </c>
      <c r="F119" s="85" t="str">
        <f t="shared" si="5"/>
        <v/>
      </c>
      <c r="G119" s="162"/>
      <c r="H119" s="163" t="s">
        <v>293</v>
      </c>
      <c r="I119" s="164"/>
      <c r="J119" s="165"/>
      <c r="K119" s="172" t="s">
        <v>292</v>
      </c>
    </row>
    <row r="120" spans="1:11" ht="15" thickBot="1">
      <c r="A120" s="277"/>
      <c r="B120" s="278"/>
      <c r="C120" s="83" t="s">
        <v>296</v>
      </c>
      <c r="D120" s="82"/>
      <c r="E120" s="84">
        <v>64.849999999999994</v>
      </c>
      <c r="F120" s="80" t="str">
        <f t="shared" si="5"/>
        <v/>
      </c>
      <c r="G120" s="153"/>
      <c r="H120" s="154" t="s">
        <v>293</v>
      </c>
      <c r="I120" s="155"/>
      <c r="J120" s="156"/>
      <c r="K120" s="173" t="s">
        <v>292</v>
      </c>
    </row>
    <row r="121" spans="1:11" ht="14.25" customHeight="1" thickBot="1">
      <c r="A121" s="277"/>
      <c r="B121" s="278"/>
      <c r="C121" s="83" t="s">
        <v>295</v>
      </c>
      <c r="D121" s="82" t="str">
        <f>IF(AND(G121="",J121=""),"",IF(AND(G121&lt;&gt;"",J121&lt;&gt;""),"podaj litry lub Mg",IF(G121&lt;&gt;"",((G121)*(0.84)/1000),J121)))</f>
        <v/>
      </c>
      <c r="E121" s="81">
        <v>27.62</v>
      </c>
      <c r="F121" s="80" t="str">
        <f t="shared" si="5"/>
        <v/>
      </c>
      <c r="G121" s="153"/>
      <c r="H121" s="154" t="s">
        <v>293</v>
      </c>
      <c r="I121" s="155"/>
      <c r="J121" s="156"/>
      <c r="K121" s="173" t="s">
        <v>292</v>
      </c>
    </row>
    <row r="122" spans="1:11" ht="15" thickBot="1">
      <c r="A122" s="277"/>
      <c r="B122" s="278"/>
      <c r="C122" s="79" t="s">
        <v>294</v>
      </c>
      <c r="D122" s="78" t="str">
        <f>IF(AND(G122="",J122=""),"",IF(AND(G122&lt;&gt;"",J122&lt;&gt;""),"podaj litry lub Mg",IF(G122&lt;&gt;"",((G122)*(0.84)/1000),J122)))</f>
        <v/>
      </c>
      <c r="E122" s="77">
        <v>22.54</v>
      </c>
      <c r="F122" s="76" t="str">
        <f t="shared" si="5"/>
        <v/>
      </c>
      <c r="G122" s="176"/>
      <c r="H122" s="177" t="s">
        <v>293</v>
      </c>
      <c r="I122" s="178"/>
      <c r="J122" s="179"/>
      <c r="K122" s="180" t="s">
        <v>292</v>
      </c>
    </row>
    <row r="123" spans="1:11" ht="24" customHeight="1" thickBot="1">
      <c r="A123" s="279" t="s">
        <v>41</v>
      </c>
      <c r="B123" s="279"/>
      <c r="C123" s="279"/>
      <c r="D123" s="279"/>
      <c r="E123" s="279"/>
      <c r="F123" s="75" t="str">
        <f>IF(SUM(F6:F122)=0,"",SUM(F6:F122))</f>
        <v/>
      </c>
    </row>
    <row r="124" spans="1:11" ht="37.5" customHeight="1">
      <c r="A124" s="272" t="s">
        <v>451</v>
      </c>
      <c r="B124" s="272"/>
      <c r="C124" s="272"/>
      <c r="D124" s="272"/>
      <c r="E124" s="272"/>
      <c r="F124" s="272"/>
      <c r="G124" s="7"/>
      <c r="H124" s="7"/>
      <c r="I124" s="7"/>
    </row>
    <row r="125" spans="1:11" ht="18" customHeight="1">
      <c r="A125" s="273"/>
      <c r="B125" s="273"/>
      <c r="C125" s="273"/>
      <c r="D125" s="273"/>
      <c r="E125" s="273"/>
      <c r="F125" s="273"/>
      <c r="G125" s="73"/>
      <c r="H125" s="73"/>
      <c r="I125" s="73"/>
    </row>
    <row r="126" spans="1:11" ht="20.25" customHeight="1">
      <c r="A126" s="74"/>
      <c r="B126" s="74"/>
      <c r="C126" s="74"/>
      <c r="D126" s="74"/>
      <c r="E126" s="74"/>
      <c r="F126" s="74"/>
      <c r="G126" s="73"/>
      <c r="H126" s="73"/>
      <c r="I126" s="73"/>
    </row>
    <row r="127" spans="1:11" ht="22.5" customHeight="1">
      <c r="A127" s="72"/>
      <c r="B127" s="71" t="s">
        <v>46</v>
      </c>
      <c r="C127" s="70" t="s">
        <v>47</v>
      </c>
      <c r="D127" s="240" t="s">
        <v>48</v>
      </c>
      <c r="E127" s="240"/>
      <c r="F127" s="240"/>
      <c r="G127" s="69"/>
      <c r="H127" s="69"/>
    </row>
    <row r="128" spans="1:11">
      <c r="A128" s="68"/>
      <c r="B128" s="68" t="s">
        <v>291</v>
      </c>
      <c r="C128" s="274"/>
      <c r="D128" s="274"/>
      <c r="E128" s="274"/>
      <c r="F128" s="274"/>
    </row>
  </sheetData>
  <sheetProtection algorithmName="SHA-512" hashValue="OwcjFSzRCZVAcFbhZtdb5YUmNUZUyodbqtOUMvySImjbz/GMf3S8qYov6ko6Ua9e3BLXGo3vy5G4yS3jEuT+Sg==" saltValue="YIJHzysj12MleSEUggZnAQ==" spinCount="100000" sheet="1" objects="1" scenarios="1"/>
  <mergeCells count="77">
    <mergeCell ref="A1:B1"/>
    <mergeCell ref="G1:K2"/>
    <mergeCell ref="A2:F2"/>
    <mergeCell ref="A3:A4"/>
    <mergeCell ref="B3:B4"/>
    <mergeCell ref="C3:C4"/>
    <mergeCell ref="G3:H5"/>
    <mergeCell ref="J3:K5"/>
    <mergeCell ref="A6:A9"/>
    <mergeCell ref="B6:B9"/>
    <mergeCell ref="A10:A13"/>
    <mergeCell ref="B10:B13"/>
    <mergeCell ref="A14:A17"/>
    <mergeCell ref="B14:B17"/>
    <mergeCell ref="A18:A23"/>
    <mergeCell ref="B18:B23"/>
    <mergeCell ref="A24:A29"/>
    <mergeCell ref="B24:B29"/>
    <mergeCell ref="A30:A35"/>
    <mergeCell ref="B30:B35"/>
    <mergeCell ref="A36:A39"/>
    <mergeCell ref="B36:B39"/>
    <mergeCell ref="A40:A43"/>
    <mergeCell ref="B40:B43"/>
    <mergeCell ref="A44:A47"/>
    <mergeCell ref="B44:B47"/>
    <mergeCell ref="A48:A53"/>
    <mergeCell ref="B48:B53"/>
    <mergeCell ref="A54:A59"/>
    <mergeCell ref="B54:B59"/>
    <mergeCell ref="A60:A65"/>
    <mergeCell ref="B60:B65"/>
    <mergeCell ref="A66:A68"/>
    <mergeCell ref="B66:B68"/>
    <mergeCell ref="A69:A70"/>
    <mergeCell ref="B69:B70"/>
    <mergeCell ref="A71:A73"/>
    <mergeCell ref="B71:B73"/>
    <mergeCell ref="A74:A76"/>
    <mergeCell ref="B74:B76"/>
    <mergeCell ref="A77:A80"/>
    <mergeCell ref="B77:B80"/>
    <mergeCell ref="A81:A84"/>
    <mergeCell ref="B81:B84"/>
    <mergeCell ref="A85:A88"/>
    <mergeCell ref="B85:B88"/>
    <mergeCell ref="A89:A90"/>
    <mergeCell ref="B89:B90"/>
    <mergeCell ref="A91:A92"/>
    <mergeCell ref="B91:B92"/>
    <mergeCell ref="A93:A94"/>
    <mergeCell ref="B93:B94"/>
    <mergeCell ref="A95:A96"/>
    <mergeCell ref="B95:B96"/>
    <mergeCell ref="A97:A100"/>
    <mergeCell ref="B97:B100"/>
    <mergeCell ref="A101:A104"/>
    <mergeCell ref="B101:B104"/>
    <mergeCell ref="A105:A108"/>
    <mergeCell ref="B105:B108"/>
    <mergeCell ref="A109:A110"/>
    <mergeCell ref="B109:B110"/>
    <mergeCell ref="A111:A112"/>
    <mergeCell ref="B111:B112"/>
    <mergeCell ref="A113:A114"/>
    <mergeCell ref="B113:B114"/>
    <mergeCell ref="A115:A116"/>
    <mergeCell ref="B115:B116"/>
    <mergeCell ref="A124:F124"/>
    <mergeCell ref="A125:F125"/>
    <mergeCell ref="D127:F127"/>
    <mergeCell ref="C128:F128"/>
    <mergeCell ref="A117:A118"/>
    <mergeCell ref="B117:B118"/>
    <mergeCell ref="A119:A122"/>
    <mergeCell ref="B119:B122"/>
    <mergeCell ref="A123:E123"/>
  </mergeCells>
  <dataValidations count="1">
    <dataValidation type="decimal" operator="greaterThanOrEqual" allowBlank="1" showErrorMessage="1" sqref="WVO983041:WVO983168 JC1:JC128 SY1:SY128 ACU1:ACU128 AMQ1:AMQ128 AWM1:AWM128 BGI1:BGI128 BQE1:BQE128 CAA1:CAA128 CJW1:CJW128 CTS1:CTS128 DDO1:DDO128 DNK1:DNK128 DXG1:DXG128 EHC1:EHC128 EQY1:EQY128 FAU1:FAU128 FKQ1:FKQ128 FUM1:FUM128 GEI1:GEI128 GOE1:GOE128 GYA1:GYA128 HHW1:HHW128 HRS1:HRS128 IBO1:IBO128 ILK1:ILK128 IVG1:IVG128 JFC1:JFC128 JOY1:JOY128 JYU1:JYU128 KIQ1:KIQ128 KSM1:KSM128 LCI1:LCI128 LME1:LME128 LWA1:LWA128 MFW1:MFW128 MPS1:MPS128 MZO1:MZO128 NJK1:NJK128 NTG1:NTG128 ODC1:ODC128 OMY1:OMY128 OWU1:OWU128 PGQ1:PGQ128 PQM1:PQM128 QAI1:QAI128 QKE1:QKE128 QUA1:QUA128 RDW1:RDW128 RNS1:RNS128 RXO1:RXO128 SHK1:SHK128 SRG1:SRG128 TBC1:TBC128 TKY1:TKY128 TUU1:TUU128 UEQ1:UEQ128 UOM1:UOM128 UYI1:UYI128 VIE1:VIE128 VSA1:VSA128 WBW1:WBW128 WLS1:WLS128 WVO1:WVO128 G65537:G65664 JC65537:JC65664 SY65537:SY65664 ACU65537:ACU65664 AMQ65537:AMQ65664 AWM65537:AWM65664 BGI65537:BGI65664 BQE65537:BQE65664 CAA65537:CAA65664 CJW65537:CJW65664 CTS65537:CTS65664 DDO65537:DDO65664 DNK65537:DNK65664 DXG65537:DXG65664 EHC65537:EHC65664 EQY65537:EQY65664 FAU65537:FAU65664 FKQ65537:FKQ65664 FUM65537:FUM65664 GEI65537:GEI65664 GOE65537:GOE65664 GYA65537:GYA65664 HHW65537:HHW65664 HRS65537:HRS65664 IBO65537:IBO65664 ILK65537:ILK65664 IVG65537:IVG65664 JFC65537:JFC65664 JOY65537:JOY65664 JYU65537:JYU65664 KIQ65537:KIQ65664 KSM65537:KSM65664 LCI65537:LCI65664 LME65537:LME65664 LWA65537:LWA65664 MFW65537:MFW65664 MPS65537:MPS65664 MZO65537:MZO65664 NJK65537:NJK65664 NTG65537:NTG65664 ODC65537:ODC65664 OMY65537:OMY65664 OWU65537:OWU65664 PGQ65537:PGQ65664 PQM65537:PQM65664 QAI65537:QAI65664 QKE65537:QKE65664 QUA65537:QUA65664 RDW65537:RDW65664 RNS65537:RNS65664 RXO65537:RXO65664 SHK65537:SHK65664 SRG65537:SRG65664 TBC65537:TBC65664 TKY65537:TKY65664 TUU65537:TUU65664 UEQ65537:UEQ65664 UOM65537:UOM65664 UYI65537:UYI65664 VIE65537:VIE65664 VSA65537:VSA65664 WBW65537:WBW65664 WLS65537:WLS65664 WVO65537:WVO65664 G131073:G131200 JC131073:JC131200 SY131073:SY131200 ACU131073:ACU131200 AMQ131073:AMQ131200 AWM131073:AWM131200 BGI131073:BGI131200 BQE131073:BQE131200 CAA131073:CAA131200 CJW131073:CJW131200 CTS131073:CTS131200 DDO131073:DDO131200 DNK131073:DNK131200 DXG131073:DXG131200 EHC131073:EHC131200 EQY131073:EQY131200 FAU131073:FAU131200 FKQ131073:FKQ131200 FUM131073:FUM131200 GEI131073:GEI131200 GOE131073:GOE131200 GYA131073:GYA131200 HHW131073:HHW131200 HRS131073:HRS131200 IBO131073:IBO131200 ILK131073:ILK131200 IVG131073:IVG131200 JFC131073:JFC131200 JOY131073:JOY131200 JYU131073:JYU131200 KIQ131073:KIQ131200 KSM131073:KSM131200 LCI131073:LCI131200 LME131073:LME131200 LWA131073:LWA131200 MFW131073:MFW131200 MPS131073:MPS131200 MZO131073:MZO131200 NJK131073:NJK131200 NTG131073:NTG131200 ODC131073:ODC131200 OMY131073:OMY131200 OWU131073:OWU131200 PGQ131073:PGQ131200 PQM131073:PQM131200 QAI131073:QAI131200 QKE131073:QKE131200 QUA131073:QUA131200 RDW131073:RDW131200 RNS131073:RNS131200 RXO131073:RXO131200 SHK131073:SHK131200 SRG131073:SRG131200 TBC131073:TBC131200 TKY131073:TKY131200 TUU131073:TUU131200 UEQ131073:UEQ131200 UOM131073:UOM131200 UYI131073:UYI131200 VIE131073:VIE131200 VSA131073:VSA131200 WBW131073:WBW131200 WLS131073:WLS131200 WVO131073:WVO131200 G196609:G196736 JC196609:JC196736 SY196609:SY196736 ACU196609:ACU196736 AMQ196609:AMQ196736 AWM196609:AWM196736 BGI196609:BGI196736 BQE196609:BQE196736 CAA196609:CAA196736 CJW196609:CJW196736 CTS196609:CTS196736 DDO196609:DDO196736 DNK196609:DNK196736 DXG196609:DXG196736 EHC196609:EHC196736 EQY196609:EQY196736 FAU196609:FAU196736 FKQ196609:FKQ196736 FUM196609:FUM196736 GEI196609:GEI196736 GOE196609:GOE196736 GYA196609:GYA196736 HHW196609:HHW196736 HRS196609:HRS196736 IBO196609:IBO196736 ILK196609:ILK196736 IVG196609:IVG196736 JFC196609:JFC196736 JOY196609:JOY196736 JYU196609:JYU196736 KIQ196609:KIQ196736 KSM196609:KSM196736 LCI196609:LCI196736 LME196609:LME196736 LWA196609:LWA196736 MFW196609:MFW196736 MPS196609:MPS196736 MZO196609:MZO196736 NJK196609:NJK196736 NTG196609:NTG196736 ODC196609:ODC196736 OMY196609:OMY196736 OWU196609:OWU196736 PGQ196609:PGQ196736 PQM196609:PQM196736 QAI196609:QAI196736 QKE196609:QKE196736 QUA196609:QUA196736 RDW196609:RDW196736 RNS196609:RNS196736 RXO196609:RXO196736 SHK196609:SHK196736 SRG196609:SRG196736 TBC196609:TBC196736 TKY196609:TKY196736 TUU196609:TUU196736 UEQ196609:UEQ196736 UOM196609:UOM196736 UYI196609:UYI196736 VIE196609:VIE196736 VSA196609:VSA196736 WBW196609:WBW196736 WLS196609:WLS196736 WVO196609:WVO196736 G262145:G262272 JC262145:JC262272 SY262145:SY262272 ACU262145:ACU262272 AMQ262145:AMQ262272 AWM262145:AWM262272 BGI262145:BGI262272 BQE262145:BQE262272 CAA262145:CAA262272 CJW262145:CJW262272 CTS262145:CTS262272 DDO262145:DDO262272 DNK262145:DNK262272 DXG262145:DXG262272 EHC262145:EHC262272 EQY262145:EQY262272 FAU262145:FAU262272 FKQ262145:FKQ262272 FUM262145:FUM262272 GEI262145:GEI262272 GOE262145:GOE262272 GYA262145:GYA262272 HHW262145:HHW262272 HRS262145:HRS262272 IBO262145:IBO262272 ILK262145:ILK262272 IVG262145:IVG262272 JFC262145:JFC262272 JOY262145:JOY262272 JYU262145:JYU262272 KIQ262145:KIQ262272 KSM262145:KSM262272 LCI262145:LCI262272 LME262145:LME262272 LWA262145:LWA262272 MFW262145:MFW262272 MPS262145:MPS262272 MZO262145:MZO262272 NJK262145:NJK262272 NTG262145:NTG262272 ODC262145:ODC262272 OMY262145:OMY262272 OWU262145:OWU262272 PGQ262145:PGQ262272 PQM262145:PQM262272 QAI262145:QAI262272 QKE262145:QKE262272 QUA262145:QUA262272 RDW262145:RDW262272 RNS262145:RNS262272 RXO262145:RXO262272 SHK262145:SHK262272 SRG262145:SRG262272 TBC262145:TBC262272 TKY262145:TKY262272 TUU262145:TUU262272 UEQ262145:UEQ262272 UOM262145:UOM262272 UYI262145:UYI262272 VIE262145:VIE262272 VSA262145:VSA262272 WBW262145:WBW262272 WLS262145:WLS262272 WVO262145:WVO262272 G327681:G327808 JC327681:JC327808 SY327681:SY327808 ACU327681:ACU327808 AMQ327681:AMQ327808 AWM327681:AWM327808 BGI327681:BGI327808 BQE327681:BQE327808 CAA327681:CAA327808 CJW327681:CJW327808 CTS327681:CTS327808 DDO327681:DDO327808 DNK327681:DNK327808 DXG327681:DXG327808 EHC327681:EHC327808 EQY327681:EQY327808 FAU327681:FAU327808 FKQ327681:FKQ327808 FUM327681:FUM327808 GEI327681:GEI327808 GOE327681:GOE327808 GYA327681:GYA327808 HHW327681:HHW327808 HRS327681:HRS327808 IBO327681:IBO327808 ILK327681:ILK327808 IVG327681:IVG327808 JFC327681:JFC327808 JOY327681:JOY327808 JYU327681:JYU327808 KIQ327681:KIQ327808 KSM327681:KSM327808 LCI327681:LCI327808 LME327681:LME327808 LWA327681:LWA327808 MFW327681:MFW327808 MPS327681:MPS327808 MZO327681:MZO327808 NJK327681:NJK327808 NTG327681:NTG327808 ODC327681:ODC327808 OMY327681:OMY327808 OWU327681:OWU327808 PGQ327681:PGQ327808 PQM327681:PQM327808 QAI327681:QAI327808 QKE327681:QKE327808 QUA327681:QUA327808 RDW327681:RDW327808 RNS327681:RNS327808 RXO327681:RXO327808 SHK327681:SHK327808 SRG327681:SRG327808 TBC327681:TBC327808 TKY327681:TKY327808 TUU327681:TUU327808 UEQ327681:UEQ327808 UOM327681:UOM327808 UYI327681:UYI327808 VIE327681:VIE327808 VSA327681:VSA327808 WBW327681:WBW327808 WLS327681:WLS327808 WVO327681:WVO327808 G393217:G393344 JC393217:JC393344 SY393217:SY393344 ACU393217:ACU393344 AMQ393217:AMQ393344 AWM393217:AWM393344 BGI393217:BGI393344 BQE393217:BQE393344 CAA393217:CAA393344 CJW393217:CJW393344 CTS393217:CTS393344 DDO393217:DDO393344 DNK393217:DNK393344 DXG393217:DXG393344 EHC393217:EHC393344 EQY393217:EQY393344 FAU393217:FAU393344 FKQ393217:FKQ393344 FUM393217:FUM393344 GEI393217:GEI393344 GOE393217:GOE393344 GYA393217:GYA393344 HHW393217:HHW393344 HRS393217:HRS393344 IBO393217:IBO393344 ILK393217:ILK393344 IVG393217:IVG393344 JFC393217:JFC393344 JOY393217:JOY393344 JYU393217:JYU393344 KIQ393217:KIQ393344 KSM393217:KSM393344 LCI393217:LCI393344 LME393217:LME393344 LWA393217:LWA393344 MFW393217:MFW393344 MPS393217:MPS393344 MZO393217:MZO393344 NJK393217:NJK393344 NTG393217:NTG393344 ODC393217:ODC393344 OMY393217:OMY393344 OWU393217:OWU393344 PGQ393217:PGQ393344 PQM393217:PQM393344 QAI393217:QAI393344 QKE393217:QKE393344 QUA393217:QUA393344 RDW393217:RDW393344 RNS393217:RNS393344 RXO393217:RXO393344 SHK393217:SHK393344 SRG393217:SRG393344 TBC393217:TBC393344 TKY393217:TKY393344 TUU393217:TUU393344 UEQ393217:UEQ393344 UOM393217:UOM393344 UYI393217:UYI393344 VIE393217:VIE393344 VSA393217:VSA393344 WBW393217:WBW393344 WLS393217:WLS393344 WVO393217:WVO393344 G458753:G458880 JC458753:JC458880 SY458753:SY458880 ACU458753:ACU458880 AMQ458753:AMQ458880 AWM458753:AWM458880 BGI458753:BGI458880 BQE458753:BQE458880 CAA458753:CAA458880 CJW458753:CJW458880 CTS458753:CTS458880 DDO458753:DDO458880 DNK458753:DNK458880 DXG458753:DXG458880 EHC458753:EHC458880 EQY458753:EQY458880 FAU458753:FAU458880 FKQ458753:FKQ458880 FUM458753:FUM458880 GEI458753:GEI458880 GOE458753:GOE458880 GYA458753:GYA458880 HHW458753:HHW458880 HRS458753:HRS458880 IBO458753:IBO458880 ILK458753:ILK458880 IVG458753:IVG458880 JFC458753:JFC458880 JOY458753:JOY458880 JYU458753:JYU458880 KIQ458753:KIQ458880 KSM458753:KSM458880 LCI458753:LCI458880 LME458753:LME458880 LWA458753:LWA458880 MFW458753:MFW458880 MPS458753:MPS458880 MZO458753:MZO458880 NJK458753:NJK458880 NTG458753:NTG458880 ODC458753:ODC458880 OMY458753:OMY458880 OWU458753:OWU458880 PGQ458753:PGQ458880 PQM458753:PQM458880 QAI458753:QAI458880 QKE458753:QKE458880 QUA458753:QUA458880 RDW458753:RDW458880 RNS458753:RNS458880 RXO458753:RXO458880 SHK458753:SHK458880 SRG458753:SRG458880 TBC458753:TBC458880 TKY458753:TKY458880 TUU458753:TUU458880 UEQ458753:UEQ458880 UOM458753:UOM458880 UYI458753:UYI458880 VIE458753:VIE458880 VSA458753:VSA458880 WBW458753:WBW458880 WLS458753:WLS458880 WVO458753:WVO458880 G524289:G524416 JC524289:JC524416 SY524289:SY524416 ACU524289:ACU524416 AMQ524289:AMQ524416 AWM524289:AWM524416 BGI524289:BGI524416 BQE524289:BQE524416 CAA524289:CAA524416 CJW524289:CJW524416 CTS524289:CTS524416 DDO524289:DDO524416 DNK524289:DNK524416 DXG524289:DXG524416 EHC524289:EHC524416 EQY524289:EQY524416 FAU524289:FAU524416 FKQ524289:FKQ524416 FUM524289:FUM524416 GEI524289:GEI524416 GOE524289:GOE524416 GYA524289:GYA524416 HHW524289:HHW524416 HRS524289:HRS524416 IBO524289:IBO524416 ILK524289:ILK524416 IVG524289:IVG524416 JFC524289:JFC524416 JOY524289:JOY524416 JYU524289:JYU524416 KIQ524289:KIQ524416 KSM524289:KSM524416 LCI524289:LCI524416 LME524289:LME524416 LWA524289:LWA524416 MFW524289:MFW524416 MPS524289:MPS524416 MZO524289:MZO524416 NJK524289:NJK524416 NTG524289:NTG524416 ODC524289:ODC524416 OMY524289:OMY524416 OWU524289:OWU524416 PGQ524289:PGQ524416 PQM524289:PQM524416 QAI524289:QAI524416 QKE524289:QKE524416 QUA524289:QUA524416 RDW524289:RDW524416 RNS524289:RNS524416 RXO524289:RXO524416 SHK524289:SHK524416 SRG524289:SRG524416 TBC524289:TBC524416 TKY524289:TKY524416 TUU524289:TUU524416 UEQ524289:UEQ524416 UOM524289:UOM524416 UYI524289:UYI524416 VIE524289:VIE524416 VSA524289:VSA524416 WBW524289:WBW524416 WLS524289:WLS524416 WVO524289:WVO524416 G589825:G589952 JC589825:JC589952 SY589825:SY589952 ACU589825:ACU589952 AMQ589825:AMQ589952 AWM589825:AWM589952 BGI589825:BGI589952 BQE589825:BQE589952 CAA589825:CAA589952 CJW589825:CJW589952 CTS589825:CTS589952 DDO589825:DDO589952 DNK589825:DNK589952 DXG589825:DXG589952 EHC589825:EHC589952 EQY589825:EQY589952 FAU589825:FAU589952 FKQ589825:FKQ589952 FUM589825:FUM589952 GEI589825:GEI589952 GOE589825:GOE589952 GYA589825:GYA589952 HHW589825:HHW589952 HRS589825:HRS589952 IBO589825:IBO589952 ILK589825:ILK589952 IVG589825:IVG589952 JFC589825:JFC589952 JOY589825:JOY589952 JYU589825:JYU589952 KIQ589825:KIQ589952 KSM589825:KSM589952 LCI589825:LCI589952 LME589825:LME589952 LWA589825:LWA589952 MFW589825:MFW589952 MPS589825:MPS589952 MZO589825:MZO589952 NJK589825:NJK589952 NTG589825:NTG589952 ODC589825:ODC589952 OMY589825:OMY589952 OWU589825:OWU589952 PGQ589825:PGQ589952 PQM589825:PQM589952 QAI589825:QAI589952 QKE589825:QKE589952 QUA589825:QUA589952 RDW589825:RDW589952 RNS589825:RNS589952 RXO589825:RXO589952 SHK589825:SHK589952 SRG589825:SRG589952 TBC589825:TBC589952 TKY589825:TKY589952 TUU589825:TUU589952 UEQ589825:UEQ589952 UOM589825:UOM589952 UYI589825:UYI589952 VIE589825:VIE589952 VSA589825:VSA589952 WBW589825:WBW589952 WLS589825:WLS589952 WVO589825:WVO589952 G655361:G655488 JC655361:JC655488 SY655361:SY655488 ACU655361:ACU655488 AMQ655361:AMQ655488 AWM655361:AWM655488 BGI655361:BGI655488 BQE655361:BQE655488 CAA655361:CAA655488 CJW655361:CJW655488 CTS655361:CTS655488 DDO655361:DDO655488 DNK655361:DNK655488 DXG655361:DXG655488 EHC655361:EHC655488 EQY655361:EQY655488 FAU655361:FAU655488 FKQ655361:FKQ655488 FUM655361:FUM655488 GEI655361:GEI655488 GOE655361:GOE655488 GYA655361:GYA655488 HHW655361:HHW655488 HRS655361:HRS655488 IBO655361:IBO655488 ILK655361:ILK655488 IVG655361:IVG655488 JFC655361:JFC655488 JOY655361:JOY655488 JYU655361:JYU655488 KIQ655361:KIQ655488 KSM655361:KSM655488 LCI655361:LCI655488 LME655361:LME655488 LWA655361:LWA655488 MFW655361:MFW655488 MPS655361:MPS655488 MZO655361:MZO655488 NJK655361:NJK655488 NTG655361:NTG655488 ODC655361:ODC655488 OMY655361:OMY655488 OWU655361:OWU655488 PGQ655361:PGQ655488 PQM655361:PQM655488 QAI655361:QAI655488 QKE655361:QKE655488 QUA655361:QUA655488 RDW655361:RDW655488 RNS655361:RNS655488 RXO655361:RXO655488 SHK655361:SHK655488 SRG655361:SRG655488 TBC655361:TBC655488 TKY655361:TKY655488 TUU655361:TUU655488 UEQ655361:UEQ655488 UOM655361:UOM655488 UYI655361:UYI655488 VIE655361:VIE655488 VSA655361:VSA655488 WBW655361:WBW655488 WLS655361:WLS655488 WVO655361:WVO655488 G720897:G721024 JC720897:JC721024 SY720897:SY721024 ACU720897:ACU721024 AMQ720897:AMQ721024 AWM720897:AWM721024 BGI720897:BGI721024 BQE720897:BQE721024 CAA720897:CAA721024 CJW720897:CJW721024 CTS720897:CTS721024 DDO720897:DDO721024 DNK720897:DNK721024 DXG720897:DXG721024 EHC720897:EHC721024 EQY720897:EQY721024 FAU720897:FAU721024 FKQ720897:FKQ721024 FUM720897:FUM721024 GEI720897:GEI721024 GOE720897:GOE721024 GYA720897:GYA721024 HHW720897:HHW721024 HRS720897:HRS721024 IBO720897:IBO721024 ILK720897:ILK721024 IVG720897:IVG721024 JFC720897:JFC721024 JOY720897:JOY721024 JYU720897:JYU721024 KIQ720897:KIQ721024 KSM720897:KSM721024 LCI720897:LCI721024 LME720897:LME721024 LWA720897:LWA721024 MFW720897:MFW721024 MPS720897:MPS721024 MZO720897:MZO721024 NJK720897:NJK721024 NTG720897:NTG721024 ODC720897:ODC721024 OMY720897:OMY721024 OWU720897:OWU721024 PGQ720897:PGQ721024 PQM720897:PQM721024 QAI720897:QAI721024 QKE720897:QKE721024 QUA720897:QUA721024 RDW720897:RDW721024 RNS720897:RNS721024 RXO720897:RXO721024 SHK720897:SHK721024 SRG720897:SRG721024 TBC720897:TBC721024 TKY720897:TKY721024 TUU720897:TUU721024 UEQ720897:UEQ721024 UOM720897:UOM721024 UYI720897:UYI721024 VIE720897:VIE721024 VSA720897:VSA721024 WBW720897:WBW721024 WLS720897:WLS721024 WVO720897:WVO721024 G786433:G786560 JC786433:JC786560 SY786433:SY786560 ACU786433:ACU786560 AMQ786433:AMQ786560 AWM786433:AWM786560 BGI786433:BGI786560 BQE786433:BQE786560 CAA786433:CAA786560 CJW786433:CJW786560 CTS786433:CTS786560 DDO786433:DDO786560 DNK786433:DNK786560 DXG786433:DXG786560 EHC786433:EHC786560 EQY786433:EQY786560 FAU786433:FAU786560 FKQ786433:FKQ786560 FUM786433:FUM786560 GEI786433:GEI786560 GOE786433:GOE786560 GYA786433:GYA786560 HHW786433:HHW786560 HRS786433:HRS786560 IBO786433:IBO786560 ILK786433:ILK786560 IVG786433:IVG786560 JFC786433:JFC786560 JOY786433:JOY786560 JYU786433:JYU786560 KIQ786433:KIQ786560 KSM786433:KSM786560 LCI786433:LCI786560 LME786433:LME786560 LWA786433:LWA786560 MFW786433:MFW786560 MPS786433:MPS786560 MZO786433:MZO786560 NJK786433:NJK786560 NTG786433:NTG786560 ODC786433:ODC786560 OMY786433:OMY786560 OWU786433:OWU786560 PGQ786433:PGQ786560 PQM786433:PQM786560 QAI786433:QAI786560 QKE786433:QKE786560 QUA786433:QUA786560 RDW786433:RDW786560 RNS786433:RNS786560 RXO786433:RXO786560 SHK786433:SHK786560 SRG786433:SRG786560 TBC786433:TBC786560 TKY786433:TKY786560 TUU786433:TUU786560 UEQ786433:UEQ786560 UOM786433:UOM786560 UYI786433:UYI786560 VIE786433:VIE786560 VSA786433:VSA786560 WBW786433:WBW786560 WLS786433:WLS786560 WVO786433:WVO786560 G851969:G852096 JC851969:JC852096 SY851969:SY852096 ACU851969:ACU852096 AMQ851969:AMQ852096 AWM851969:AWM852096 BGI851969:BGI852096 BQE851969:BQE852096 CAA851969:CAA852096 CJW851969:CJW852096 CTS851969:CTS852096 DDO851969:DDO852096 DNK851969:DNK852096 DXG851969:DXG852096 EHC851969:EHC852096 EQY851969:EQY852096 FAU851969:FAU852096 FKQ851969:FKQ852096 FUM851969:FUM852096 GEI851969:GEI852096 GOE851969:GOE852096 GYA851969:GYA852096 HHW851969:HHW852096 HRS851969:HRS852096 IBO851969:IBO852096 ILK851969:ILK852096 IVG851969:IVG852096 JFC851969:JFC852096 JOY851969:JOY852096 JYU851969:JYU852096 KIQ851969:KIQ852096 KSM851969:KSM852096 LCI851969:LCI852096 LME851969:LME852096 LWA851969:LWA852096 MFW851969:MFW852096 MPS851969:MPS852096 MZO851969:MZO852096 NJK851969:NJK852096 NTG851969:NTG852096 ODC851969:ODC852096 OMY851969:OMY852096 OWU851969:OWU852096 PGQ851969:PGQ852096 PQM851969:PQM852096 QAI851969:QAI852096 QKE851969:QKE852096 QUA851969:QUA852096 RDW851969:RDW852096 RNS851969:RNS852096 RXO851969:RXO852096 SHK851969:SHK852096 SRG851969:SRG852096 TBC851969:TBC852096 TKY851969:TKY852096 TUU851969:TUU852096 UEQ851969:UEQ852096 UOM851969:UOM852096 UYI851969:UYI852096 VIE851969:VIE852096 VSA851969:VSA852096 WBW851969:WBW852096 WLS851969:WLS852096 WVO851969:WVO852096 G917505:G917632 JC917505:JC917632 SY917505:SY917632 ACU917505:ACU917632 AMQ917505:AMQ917632 AWM917505:AWM917632 BGI917505:BGI917632 BQE917505:BQE917632 CAA917505:CAA917632 CJW917505:CJW917632 CTS917505:CTS917632 DDO917505:DDO917632 DNK917505:DNK917632 DXG917505:DXG917632 EHC917505:EHC917632 EQY917505:EQY917632 FAU917505:FAU917632 FKQ917505:FKQ917632 FUM917505:FUM917632 GEI917505:GEI917632 GOE917505:GOE917632 GYA917505:GYA917632 HHW917505:HHW917632 HRS917505:HRS917632 IBO917505:IBO917632 ILK917505:ILK917632 IVG917505:IVG917632 JFC917505:JFC917632 JOY917505:JOY917632 JYU917505:JYU917632 KIQ917505:KIQ917632 KSM917505:KSM917632 LCI917505:LCI917632 LME917505:LME917632 LWA917505:LWA917632 MFW917505:MFW917632 MPS917505:MPS917632 MZO917505:MZO917632 NJK917505:NJK917632 NTG917505:NTG917632 ODC917505:ODC917632 OMY917505:OMY917632 OWU917505:OWU917632 PGQ917505:PGQ917632 PQM917505:PQM917632 QAI917505:QAI917632 QKE917505:QKE917632 QUA917505:QUA917632 RDW917505:RDW917632 RNS917505:RNS917632 RXO917505:RXO917632 SHK917505:SHK917632 SRG917505:SRG917632 TBC917505:TBC917632 TKY917505:TKY917632 TUU917505:TUU917632 UEQ917505:UEQ917632 UOM917505:UOM917632 UYI917505:UYI917632 VIE917505:VIE917632 VSA917505:VSA917632 WBW917505:WBW917632 WLS917505:WLS917632 WVO917505:WVO917632 G983041:G983168 JC983041:JC983168 SY983041:SY983168 ACU983041:ACU983168 AMQ983041:AMQ983168 AWM983041:AWM983168 BGI983041:BGI983168 BQE983041:BQE983168 CAA983041:CAA983168 CJW983041:CJW983168 CTS983041:CTS983168 DDO983041:DDO983168 DNK983041:DNK983168 DXG983041:DXG983168 EHC983041:EHC983168 EQY983041:EQY983168 FAU983041:FAU983168 FKQ983041:FKQ983168 FUM983041:FUM983168 GEI983041:GEI983168 GOE983041:GOE983168 GYA983041:GYA983168 HHW983041:HHW983168 HRS983041:HRS983168 IBO983041:IBO983168 ILK983041:ILK983168 IVG983041:IVG983168 JFC983041:JFC983168 JOY983041:JOY983168 JYU983041:JYU983168 KIQ983041:KIQ983168 KSM983041:KSM983168 LCI983041:LCI983168 LME983041:LME983168 LWA983041:LWA983168 MFW983041:MFW983168 MPS983041:MPS983168 MZO983041:MZO983168 NJK983041:NJK983168 NTG983041:NTG983168 ODC983041:ODC983168 OMY983041:OMY983168 OWU983041:OWU983168 PGQ983041:PGQ983168 PQM983041:PQM983168 QAI983041:QAI983168 QKE983041:QKE983168 QUA983041:QUA983168 RDW983041:RDW983168 RNS983041:RNS983168 RXO983041:RXO983168 SHK983041:SHK983168 SRG983041:SRG983168 TBC983041:TBC983168 TKY983041:TKY983168 TUU983041:TUU983168 UEQ983041:UEQ983168 UOM983041:UOM983168 UYI983041:UYI983168 VIE983041:VIE983168 VSA983041:VSA983168 WBW983041:WBW983168 WLS983041:WLS983168 G1:G2 G6:G128" xr:uid="{81B2C6BD-4F49-460E-832A-84505E034B2B}">
      <formula1>0</formula1>
      <formula2>0</formula2>
    </dataValidation>
  </dataValidations>
  <printOptions gridLines="1"/>
  <pageMargins left="0.51181102362204722" right="0.51181102362204722" top="0.59055118110236227" bottom="0.59055118110236227" header="0.31496062992125984" footer="0.31496062992125984"/>
  <pageSetup paperSize="9" scale="53" firstPageNumber="0" fitToHeight="10" orientation="portrait" verticalDpi="300" r:id="rId1"/>
  <rowBreaks count="1" manualBreakCount="1">
    <brk id="80" max="10" man="1"/>
  </rowBreaks>
  <ignoredErrors>
    <ignoredError sqref="D74 D71 D66"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381BD-11C9-47B0-AE07-E36A0D324574}">
  <dimension ref="A2:A100"/>
  <sheetViews>
    <sheetView workbookViewId="0">
      <selection activeCell="A3" sqref="A3"/>
    </sheetView>
  </sheetViews>
  <sheetFormatPr defaultRowHeight="15"/>
  <cols>
    <col min="1" max="1" width="39.7109375" customWidth="1"/>
  </cols>
  <sheetData>
    <row r="2" spans="1:1">
      <c r="A2" t="s">
        <v>446</v>
      </c>
    </row>
    <row r="3" spans="1:1">
      <c r="A3" t="s">
        <v>348</v>
      </c>
    </row>
    <row r="4" spans="1:1">
      <c r="A4" t="s">
        <v>349</v>
      </c>
    </row>
    <row r="5" spans="1:1">
      <c r="A5" t="s">
        <v>445</v>
      </c>
    </row>
    <row r="6" spans="1:1">
      <c r="A6" t="s">
        <v>350</v>
      </c>
    </row>
    <row r="7" spans="1:1">
      <c r="A7" t="s">
        <v>351</v>
      </c>
    </row>
    <row r="8" spans="1:1">
      <c r="A8" t="s">
        <v>352</v>
      </c>
    </row>
    <row r="9" spans="1:1">
      <c r="A9" t="s">
        <v>353</v>
      </c>
    </row>
    <row r="10" spans="1:1">
      <c r="A10" t="s">
        <v>354</v>
      </c>
    </row>
    <row r="11" spans="1:1">
      <c r="A11" t="s">
        <v>355</v>
      </c>
    </row>
    <row r="12" spans="1:1">
      <c r="A12" t="s">
        <v>356</v>
      </c>
    </row>
    <row r="13" spans="1:1">
      <c r="A13" t="s">
        <v>357</v>
      </c>
    </row>
    <row r="14" spans="1:1">
      <c r="A14" t="s">
        <v>358</v>
      </c>
    </row>
    <row r="15" spans="1:1">
      <c r="A15" t="s">
        <v>359</v>
      </c>
    </row>
    <row r="16" spans="1:1">
      <c r="A16" t="s">
        <v>360</v>
      </c>
    </row>
    <row r="17" spans="1:1">
      <c r="A17" t="s">
        <v>361</v>
      </c>
    </row>
    <row r="18" spans="1:1">
      <c r="A18" t="s">
        <v>362</v>
      </c>
    </row>
    <row r="19" spans="1:1">
      <c r="A19" t="s">
        <v>363</v>
      </c>
    </row>
    <row r="20" spans="1:1">
      <c r="A20" t="s">
        <v>364</v>
      </c>
    </row>
    <row r="21" spans="1:1">
      <c r="A21" t="s">
        <v>365</v>
      </c>
    </row>
    <row r="22" spans="1:1">
      <c r="A22" t="s">
        <v>366</v>
      </c>
    </row>
    <row r="23" spans="1:1">
      <c r="A23" t="s">
        <v>367</v>
      </c>
    </row>
    <row r="24" spans="1:1">
      <c r="A24" t="s">
        <v>368</v>
      </c>
    </row>
    <row r="25" spans="1:1">
      <c r="A25" t="s">
        <v>369</v>
      </c>
    </row>
    <row r="26" spans="1:1">
      <c r="A26" t="s">
        <v>370</v>
      </c>
    </row>
    <row r="27" spans="1:1">
      <c r="A27" t="s">
        <v>371</v>
      </c>
    </row>
    <row r="28" spans="1:1">
      <c r="A28" t="s">
        <v>372</v>
      </c>
    </row>
    <row r="29" spans="1:1">
      <c r="A29" t="s">
        <v>373</v>
      </c>
    </row>
    <row r="30" spans="1:1">
      <c r="A30" t="s">
        <v>374</v>
      </c>
    </row>
    <row r="31" spans="1:1">
      <c r="A31" t="s">
        <v>375</v>
      </c>
    </row>
    <row r="32" spans="1:1">
      <c r="A32" t="s">
        <v>376</v>
      </c>
    </row>
    <row r="33" spans="1:1">
      <c r="A33" t="s">
        <v>377</v>
      </c>
    </row>
    <row r="34" spans="1:1">
      <c r="A34" t="s">
        <v>378</v>
      </c>
    </row>
    <row r="35" spans="1:1">
      <c r="A35" t="s">
        <v>379</v>
      </c>
    </row>
    <row r="36" spans="1:1">
      <c r="A36" t="s">
        <v>380</v>
      </c>
    </row>
    <row r="37" spans="1:1">
      <c r="A37" t="s">
        <v>381</v>
      </c>
    </row>
    <row r="38" spans="1:1">
      <c r="A38" t="s">
        <v>382</v>
      </c>
    </row>
    <row r="39" spans="1:1">
      <c r="A39" t="s">
        <v>383</v>
      </c>
    </row>
    <row r="40" spans="1:1">
      <c r="A40" t="s">
        <v>384</v>
      </c>
    </row>
    <row r="41" spans="1:1">
      <c r="A41" t="s">
        <v>385</v>
      </c>
    </row>
    <row r="42" spans="1:1">
      <c r="A42" t="s">
        <v>386</v>
      </c>
    </row>
    <row r="43" spans="1:1">
      <c r="A43" t="s">
        <v>387</v>
      </c>
    </row>
    <row r="44" spans="1:1">
      <c r="A44" t="s">
        <v>388</v>
      </c>
    </row>
    <row r="45" spans="1:1">
      <c r="A45" t="s">
        <v>389</v>
      </c>
    </row>
    <row r="46" spans="1:1">
      <c r="A46" t="s">
        <v>390</v>
      </c>
    </row>
    <row r="47" spans="1:1">
      <c r="A47" t="s">
        <v>391</v>
      </c>
    </row>
    <row r="48" spans="1:1">
      <c r="A48" t="s">
        <v>392</v>
      </c>
    </row>
    <row r="49" spans="1:1">
      <c r="A49" t="s">
        <v>393</v>
      </c>
    </row>
    <row r="50" spans="1:1">
      <c r="A50" t="s">
        <v>394</v>
      </c>
    </row>
    <row r="51" spans="1:1">
      <c r="A51" t="s">
        <v>395</v>
      </c>
    </row>
    <row r="52" spans="1:1">
      <c r="A52" t="s">
        <v>396</v>
      </c>
    </row>
    <row r="53" spans="1:1">
      <c r="A53" t="s">
        <v>397</v>
      </c>
    </row>
    <row r="54" spans="1:1">
      <c r="A54" t="s">
        <v>398</v>
      </c>
    </row>
    <row r="55" spans="1:1">
      <c r="A55" t="s">
        <v>399</v>
      </c>
    </row>
    <row r="56" spans="1:1">
      <c r="A56" t="s">
        <v>400</v>
      </c>
    </row>
    <row r="57" spans="1:1">
      <c r="A57" t="s">
        <v>401</v>
      </c>
    </row>
    <row r="58" spans="1:1">
      <c r="A58" t="s">
        <v>402</v>
      </c>
    </row>
    <row r="59" spans="1:1">
      <c r="A59" t="s">
        <v>403</v>
      </c>
    </row>
    <row r="60" spans="1:1">
      <c r="A60" t="s">
        <v>404</v>
      </c>
    </row>
    <row r="61" spans="1:1">
      <c r="A61" t="s">
        <v>405</v>
      </c>
    </row>
    <row r="62" spans="1:1">
      <c r="A62" t="s">
        <v>406</v>
      </c>
    </row>
    <row r="63" spans="1:1">
      <c r="A63" t="s">
        <v>407</v>
      </c>
    </row>
    <row r="64" spans="1:1">
      <c r="A64" t="s">
        <v>408</v>
      </c>
    </row>
    <row r="65" spans="1:1">
      <c r="A65" t="s">
        <v>409</v>
      </c>
    </row>
    <row r="66" spans="1:1">
      <c r="A66" t="s">
        <v>410</v>
      </c>
    </row>
    <row r="67" spans="1:1">
      <c r="A67" t="s">
        <v>411</v>
      </c>
    </row>
    <row r="68" spans="1:1">
      <c r="A68" t="s">
        <v>412</v>
      </c>
    </row>
    <row r="69" spans="1:1">
      <c r="A69" t="s">
        <v>413</v>
      </c>
    </row>
    <row r="70" spans="1:1">
      <c r="A70" t="s">
        <v>414</v>
      </c>
    </row>
    <row r="71" spans="1:1">
      <c r="A71" t="s">
        <v>415</v>
      </c>
    </row>
    <row r="72" spans="1:1">
      <c r="A72" t="s">
        <v>416</v>
      </c>
    </row>
    <row r="73" spans="1:1">
      <c r="A73" t="s">
        <v>417</v>
      </c>
    </row>
    <row r="74" spans="1:1">
      <c r="A74" t="s">
        <v>418</v>
      </c>
    </row>
    <row r="75" spans="1:1">
      <c r="A75" t="s">
        <v>419</v>
      </c>
    </row>
    <row r="76" spans="1:1">
      <c r="A76" t="s">
        <v>420</v>
      </c>
    </row>
    <row r="77" spans="1:1">
      <c r="A77" t="s">
        <v>421</v>
      </c>
    </row>
    <row r="78" spans="1:1">
      <c r="A78" t="s">
        <v>422</v>
      </c>
    </row>
    <row r="79" spans="1:1">
      <c r="A79" t="s">
        <v>423</v>
      </c>
    </row>
    <row r="80" spans="1:1">
      <c r="A80" t="s">
        <v>424</v>
      </c>
    </row>
    <row r="81" spans="1:1">
      <c r="A81" t="s">
        <v>425</v>
      </c>
    </row>
    <row r="82" spans="1:1">
      <c r="A82" t="s">
        <v>426</v>
      </c>
    </row>
    <row r="83" spans="1:1">
      <c r="A83" t="s">
        <v>427</v>
      </c>
    </row>
    <row r="84" spans="1:1">
      <c r="A84" t="s">
        <v>428</v>
      </c>
    </row>
    <row r="85" spans="1:1">
      <c r="A85" t="s">
        <v>429</v>
      </c>
    </row>
    <row r="86" spans="1:1">
      <c r="A86" t="s">
        <v>430</v>
      </c>
    </row>
    <row r="87" spans="1:1">
      <c r="A87" t="s">
        <v>431</v>
      </c>
    </row>
    <row r="88" spans="1:1">
      <c r="A88" t="s">
        <v>432</v>
      </c>
    </row>
    <row r="89" spans="1:1">
      <c r="A89" t="s">
        <v>433</v>
      </c>
    </row>
    <row r="90" spans="1:1">
      <c r="A90" t="s">
        <v>434</v>
      </c>
    </row>
    <row r="91" spans="1:1">
      <c r="A91" t="s">
        <v>435</v>
      </c>
    </row>
    <row r="92" spans="1:1">
      <c r="A92" t="s">
        <v>436</v>
      </c>
    </row>
    <row r="93" spans="1:1">
      <c r="A93" t="s">
        <v>437</v>
      </c>
    </row>
    <row r="94" spans="1:1">
      <c r="A94" t="s">
        <v>438</v>
      </c>
    </row>
    <row r="95" spans="1:1">
      <c r="A95" t="s">
        <v>439</v>
      </c>
    </row>
    <row r="96" spans="1:1">
      <c r="A96" t="s">
        <v>440</v>
      </c>
    </row>
    <row r="97" spans="1:1">
      <c r="A97" t="s">
        <v>441</v>
      </c>
    </row>
    <row r="98" spans="1:1">
      <c r="A98" t="s">
        <v>442</v>
      </c>
    </row>
    <row r="99" spans="1:1">
      <c r="A99" t="s">
        <v>443</v>
      </c>
    </row>
    <row r="100" spans="1:1">
      <c r="A100" t="s">
        <v>444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2</vt:i4>
      </vt:variant>
    </vt:vector>
  </HeadingPairs>
  <TitlesOfParts>
    <vt:vector size="7" baseType="lpstr">
      <vt:lpstr>Zbiorcze zestawienie</vt:lpstr>
      <vt:lpstr>Kotły</vt:lpstr>
      <vt:lpstr>Przeładunek</vt:lpstr>
      <vt:lpstr>Transport</vt:lpstr>
      <vt:lpstr>Gminy</vt:lpstr>
      <vt:lpstr>Transport!Obszar_wydruku</vt:lpstr>
      <vt:lpstr>'Zbiorcze zestawienie'!Obszar_wydruku</vt:lpstr>
    </vt:vector>
  </TitlesOfParts>
  <Company>UMWWM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Matys</dc:creator>
  <cp:lastModifiedBy>Natalia Matys</cp:lastModifiedBy>
  <cp:lastPrinted>2024-12-20T08:20:07Z</cp:lastPrinted>
  <dcterms:created xsi:type="dcterms:W3CDTF">2023-12-06T10:15:54Z</dcterms:created>
  <dcterms:modified xsi:type="dcterms:W3CDTF">2025-01-08T11:30:05Z</dcterms:modified>
</cp:coreProperties>
</file>