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matys\Documents\Biuro Opłat\wskaźniki rolnicy\"/>
    </mc:Choice>
  </mc:AlternateContent>
  <xr:revisionPtr revIDLastSave="0" documentId="13_ncr:1_{8D7490EC-767B-426D-81BC-56C327C5F6A7}" xr6:coauthVersionLast="36" xr6:coauthVersionMax="36" xr10:uidLastSave="{00000000-0000-0000-0000-000000000000}"/>
  <workbookProtection workbookAlgorithmName="SHA-512" workbookHashValue="4smGNCh57JvlzeyLkz9c6WJ2VqL9EB4NndaS+fxwg/tj3e6xFEr+t2jHs5zszhuPMZPX0tJxaBwf39fZ43hy/A==" workbookSaltValue="sF25KIuJNgBEZhi8WfgWOA==" workbookSpinCount="100000" lockStructure="1"/>
  <bookViews>
    <workbookView xWindow="0" yWindow="0" windowWidth="17655" windowHeight="11880" firstSheet="1" activeTab="3" xr2:uid="{FEC5F7AF-8868-4BC9-89A2-0B45A279784C}"/>
  </bookViews>
  <sheets>
    <sheet name="Zbiorcze zestawienie" sheetId="5" r:id="rId1"/>
    <sheet name="Kotły" sheetId="9" r:id="rId2"/>
    <sheet name="Przeładunek" sheetId="7" r:id="rId3"/>
    <sheet name="Transport" sheetId="8" r:id="rId4"/>
    <sheet name="Gminy" sheetId="10" state="hidden"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9" l="1"/>
  <c r="D9" i="8"/>
  <c r="D37" i="8"/>
  <c r="D7" i="8"/>
  <c r="D8" i="8"/>
  <c r="I8" i="9" l="1"/>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7" i="8"/>
  <c r="F8" i="8"/>
  <c r="F9" i="8"/>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c r="D41" i="8"/>
  <c r="F41" i="8"/>
  <c r="D42" i="8"/>
  <c r="F42" i="8"/>
  <c r="D43" i="8"/>
  <c r="F43" i="8"/>
  <c r="D44" i="8"/>
  <c r="F44" i="8"/>
  <c r="D45" i="8"/>
  <c r="F45" i="8"/>
  <c r="D46" i="8"/>
  <c r="F46" i="8"/>
  <c r="D47" i="8"/>
  <c r="F47" i="8"/>
  <c r="D48" i="8"/>
  <c r="F48" i="8"/>
  <c r="D49" i="8"/>
  <c r="F49" i="8"/>
  <c r="D50" i="8"/>
  <c r="F50" i="8"/>
  <c r="D51" i="8"/>
  <c r="F51" i="8"/>
  <c r="D52" i="8"/>
  <c r="F52" i="8"/>
  <c r="D53" i="8"/>
  <c r="F53" i="8"/>
  <c r="D54" i="8"/>
  <c r="F54" i="8"/>
  <c r="D55" i="8"/>
  <c r="F55" i="8"/>
  <c r="D56" i="8"/>
  <c r="F56" i="8"/>
  <c r="D57" i="8"/>
  <c r="F57" i="8"/>
  <c r="D58" i="8"/>
  <c r="F58" i="8"/>
  <c r="D59" i="8"/>
  <c r="F59" i="8"/>
  <c r="D60" i="8"/>
  <c r="F60" i="8"/>
  <c r="D61" i="8"/>
  <c r="F61" i="8"/>
  <c r="D62" i="8"/>
  <c r="F62" i="8"/>
  <c r="D63" i="8"/>
  <c r="F63" i="8"/>
  <c r="D64" i="8"/>
  <c r="F64" i="8"/>
  <c r="D65" i="8"/>
  <c r="F65" i="8"/>
  <c r="D66" i="8"/>
  <c r="F66" i="8" s="1"/>
  <c r="D67" i="8"/>
  <c r="F67" i="8"/>
  <c r="D68" i="8"/>
  <c r="F68" i="8"/>
  <c r="D69" i="8"/>
  <c r="F69" i="8"/>
  <c r="D70" i="8"/>
  <c r="F70" i="8"/>
  <c r="D71" i="8"/>
  <c r="F71" i="8"/>
  <c r="D72" i="8"/>
  <c r="F72" i="8"/>
  <c r="D73" i="8"/>
  <c r="F73" i="8"/>
  <c r="D74" i="8"/>
  <c r="F74" i="8"/>
  <c r="D75" i="8"/>
  <c r="F75" i="8"/>
  <c r="D76" i="8"/>
  <c r="F76" i="8"/>
  <c r="D77" i="8"/>
  <c r="F77" i="8"/>
  <c r="D78" i="8"/>
  <c r="F78" i="8"/>
  <c r="D79" i="8"/>
  <c r="F79" i="8"/>
  <c r="D80" i="8"/>
  <c r="F80" i="8"/>
  <c r="D81" i="8"/>
  <c r="F81" i="8"/>
  <c r="D82" i="8"/>
  <c r="F82" i="8"/>
  <c r="D83" i="8"/>
  <c r="F83" i="8"/>
  <c r="D84" i="8"/>
  <c r="F84" i="8"/>
  <c r="D85" i="8"/>
  <c r="F85" i="8"/>
  <c r="D86" i="8"/>
  <c r="F86" i="8"/>
  <c r="D87" i="8"/>
  <c r="F87" i="8"/>
  <c r="D88" i="8"/>
  <c r="F88" i="8"/>
  <c r="D89" i="8"/>
  <c r="F89" i="8"/>
  <c r="D90" i="8"/>
  <c r="F90" i="8"/>
  <c r="D91" i="8"/>
  <c r="F91" i="8"/>
  <c r="D92" i="8"/>
  <c r="F92" i="8"/>
  <c r="D93" i="8"/>
  <c r="F93" i="8"/>
  <c r="D94" i="8"/>
  <c r="F94" i="8"/>
  <c r="D95" i="8"/>
  <c r="F95" i="8"/>
  <c r="D96" i="8"/>
  <c r="F96" i="8"/>
  <c r="D97" i="8"/>
  <c r="F97" i="8"/>
  <c r="D98" i="8"/>
  <c r="F98" i="8"/>
  <c r="D99" i="8"/>
  <c r="F99" i="8" s="1"/>
  <c r="D100" i="8"/>
  <c r="F100" i="8"/>
  <c r="D101" i="8"/>
  <c r="F101" i="8"/>
  <c r="D102" i="8"/>
  <c r="F102" i="8"/>
  <c r="D103" i="8"/>
  <c r="F103" i="8" s="1"/>
  <c r="D104" i="8"/>
  <c r="F104" i="8"/>
  <c r="D105" i="8"/>
  <c r="F105" i="8" s="1"/>
  <c r="D106" i="8"/>
  <c r="F106" i="8"/>
  <c r="D107" i="8"/>
  <c r="F107" i="8"/>
  <c r="D108" i="8"/>
  <c r="F108" i="8"/>
  <c r="D109" i="8"/>
  <c r="F109" i="8"/>
  <c r="D110" i="8"/>
  <c r="F110" i="8" s="1"/>
  <c r="D111" i="8"/>
  <c r="F111" i="8" s="1"/>
  <c r="D112" i="8"/>
  <c r="F112" i="8" s="1"/>
  <c r="D113" i="8"/>
  <c r="F113" i="8"/>
  <c r="D114" i="8"/>
  <c r="F114" i="8"/>
  <c r="D115" i="8"/>
  <c r="F115" i="8"/>
  <c r="D116" i="8"/>
  <c r="F116" i="8" s="1"/>
  <c r="D117" i="8"/>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c r="C39" i="7"/>
  <c r="H39" i="7" s="1"/>
  <c r="C40" i="7"/>
  <c r="H40" i="7" s="1"/>
  <c r="C49" i="7"/>
  <c r="H49" i="7"/>
  <c r="C50" i="7"/>
  <c r="H50" i="7"/>
  <c r="C51" i="7"/>
  <c r="H51" i="7" s="1"/>
  <c r="C52" i="7"/>
  <c r="H52" i="7" s="1"/>
  <c r="C53" i="7"/>
  <c r="H53" i="7"/>
  <c r="C54" i="7"/>
  <c r="H54" i="7" s="1"/>
  <c r="C55" i="7"/>
  <c r="H55" i="7"/>
  <c r="C65" i="7"/>
  <c r="H65" i="7" s="1"/>
  <c r="C66" i="7"/>
  <c r="H66" i="7"/>
  <c r="C67" i="7"/>
  <c r="H67" i="7" s="1"/>
  <c r="C68" i="7"/>
  <c r="H68" i="7" s="1"/>
  <c r="C69" i="7"/>
  <c r="H69" i="7" s="1"/>
  <c r="C70" i="7"/>
  <c r="H70" i="7" s="1"/>
  <c r="C71" i="7"/>
  <c r="H71" i="7" s="1"/>
  <c r="C81" i="7"/>
  <c r="H81" i="7" s="1"/>
  <c r="C82" i="7"/>
  <c r="H82" i="7" s="1"/>
  <c r="C83" i="7"/>
  <c r="H83" i="7" s="1"/>
  <c r="C84" i="7"/>
  <c r="H84" i="7"/>
  <c r="C85" i="7"/>
  <c r="H85" i="7"/>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Matys</author>
    <author/>
  </authors>
  <commentList>
    <comment ref="G3" authorId="0" shapeId="0" xr:uid="{09D99B5F-3BF2-4AFF-A766-65239B7E4242}">
      <text>
        <r>
          <rPr>
            <b/>
            <sz val="9"/>
            <color indexed="81"/>
            <rFont val="Tahoma"/>
            <family val="2"/>
            <charset val="238"/>
          </rPr>
          <t>Wybierz z listy</t>
        </r>
        <r>
          <rPr>
            <sz val="9"/>
            <color indexed="81"/>
            <rFont val="Tahoma"/>
            <family val="2"/>
            <charset val="238"/>
          </rPr>
          <t xml:space="preserve">
</t>
        </r>
      </text>
    </comment>
    <comment ref="F5" authorId="0" shapeId="0" xr:uid="{46882A5F-98B7-4A4B-9118-6BCA1BB61432}">
      <text>
        <r>
          <rPr>
            <sz val="9"/>
            <color indexed="81"/>
            <rFont val="Tahoma"/>
            <family val="2"/>
            <charset val="238"/>
          </rPr>
          <t xml:space="preserve">
</t>
        </r>
        <r>
          <rPr>
            <b/>
            <sz val="9"/>
            <color indexed="81"/>
            <rFont val="Tahoma"/>
            <family val="2"/>
            <charset val="238"/>
          </rPr>
          <t>Wzór na przeliczenie l (litr) na Mg (tony)
(l x gęstość paliwa)/ 1000 = Mg (tona)</t>
        </r>
        <r>
          <rPr>
            <sz val="9"/>
            <color indexed="81"/>
            <rFont val="Tahoma"/>
            <family val="2"/>
            <charset val="238"/>
          </rPr>
          <t xml:space="preserve">
np. 1500 l oleju opałowego, gęstość oleju opałowego np. </t>
        </r>
        <r>
          <rPr>
            <b/>
            <sz val="9"/>
            <color indexed="12"/>
            <rFont val="Tahoma"/>
            <family val="2"/>
            <charset val="238"/>
          </rPr>
          <t>0,89 kg/l</t>
        </r>
        <r>
          <rPr>
            <sz val="9"/>
            <color indexed="81"/>
            <rFont val="Tahoma"/>
            <family val="2"/>
            <charset val="238"/>
          </rPr>
          <t xml:space="preserve">
Mg = (1500 x 0,89) / 1000 = 1,335 Mg</t>
        </r>
      </text>
    </comment>
    <comment ref="E32" authorId="1" shapeId="0" xr:uid="{B90494BA-1B34-42CC-894E-740FD736EBFF}">
      <text>
        <r>
          <rPr>
            <b/>
            <sz val="8"/>
            <color indexed="81"/>
            <rFont val="Tahoma"/>
            <family val="2"/>
            <charset val="238"/>
          </rPr>
          <t>Tabela podsumowująca wysokość opłat za wprowadzanie gazów lub pyłów do powietrza z kotłowni. Wypełnia się AUTOMATYCZNIE.</t>
        </r>
        <r>
          <rPr>
            <b/>
            <sz val="8"/>
            <color indexed="55"/>
            <rFont val="Tahoma"/>
            <family val="2"/>
            <charset val="238"/>
          </rPr>
          <t xml:space="preserv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8"/>
            <rFont val="Tahoma"/>
            <family val="2"/>
            <charset val="238"/>
          </rPr>
          <t>W TYM MIEJSCU PODAJ ILOŚĆ  PALIWA W LITRACH LUB TONACH</t>
        </r>
        <r>
          <rPr>
            <b/>
            <sz val="8"/>
            <color indexed="45"/>
            <rFont val="Tahoma"/>
            <family val="2"/>
            <charset val="238"/>
          </rPr>
          <t xml:space="preserve">
</t>
        </r>
      </text>
    </comment>
    <comment ref="I30" authorId="0" shapeId="0" xr:uid="{62646D90-E583-4894-9748-280B981D02DD}">
      <text>
        <r>
          <rPr>
            <b/>
            <sz val="8"/>
            <color indexed="81"/>
            <rFont val="Tahoma"/>
            <family val="2"/>
            <charset val="238"/>
          </rPr>
          <t>PODAJ ILOŚĆ PALIWA W LITRACH LUB TONACH</t>
        </r>
        <r>
          <rPr>
            <b/>
            <sz val="8"/>
            <color indexed="45"/>
            <rFont val="Tahoma"/>
            <family val="2"/>
            <charset val="238"/>
          </rPr>
          <t xml:space="preserve">
</t>
        </r>
      </text>
    </comment>
    <comment ref="I45" authorId="0" shapeId="0" xr:uid="{B44846B3-4E65-4636-940C-423581DAB119}">
      <text>
        <r>
          <rPr>
            <b/>
            <sz val="8"/>
            <color indexed="81"/>
            <rFont val="Tahoma"/>
            <family val="2"/>
            <charset val="238"/>
          </rPr>
          <t>PODAJ ILOŚĆ PALIWA W LITRACH LUB TONACH</t>
        </r>
        <r>
          <rPr>
            <b/>
            <sz val="8"/>
            <color indexed="45"/>
            <rFont val="Tahoma"/>
            <family val="2"/>
            <charset val="238"/>
          </rPr>
          <t xml:space="preserve">
</t>
        </r>
      </text>
    </comment>
    <comment ref="I61" authorId="0" shapeId="0" xr:uid="{C8DF164E-29F9-43D5-BDAF-E98A0777A866}">
      <text>
        <r>
          <rPr>
            <b/>
            <sz val="8"/>
            <color indexed="81"/>
            <rFont val="Tahoma"/>
            <family val="2"/>
            <charset val="238"/>
          </rPr>
          <t>PODAJ ILOŚĆ PALIWA W LITRACH LUB TONACH</t>
        </r>
        <r>
          <rPr>
            <b/>
            <sz val="8"/>
            <color indexed="45"/>
            <rFont val="Tahoma"/>
            <family val="2"/>
            <charset val="238"/>
          </rPr>
          <t xml:space="preserve">
</t>
        </r>
      </text>
    </comment>
    <comment ref="I77" authorId="0" shapeId="0" xr:uid="{F03D8662-865F-4689-90EC-1ECA285232C6}">
      <text>
        <r>
          <rPr>
            <b/>
            <sz val="8"/>
            <color indexed="81"/>
            <rFont val="Tahoma"/>
            <family val="2"/>
            <charset val="238"/>
          </rPr>
          <t xml:space="preserve">PODAJ ILOŚĆ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81"/>
            <rFont val="Tahoma"/>
            <family val="2"/>
            <charset val="238"/>
          </rPr>
          <t>PROSZĘ DRUKOWAĆ WYŁĄCZNIE KOLUMNY OD A DO F</t>
        </r>
        <r>
          <rPr>
            <b/>
            <sz val="8"/>
            <color indexed="55"/>
            <rFont val="Tahoma"/>
            <family val="2"/>
            <charset val="238"/>
          </rPr>
          <t xml:space="preserve">
</t>
        </r>
      </text>
    </comment>
    <comment ref="D3" authorId="0" shapeId="0" xr:uid="{FCC8A314-B411-46AE-A073-AB258F641566}">
      <text>
        <r>
          <rPr>
            <b/>
            <sz val="8"/>
            <color indexed="81"/>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<sst xmlns="http://schemas.openxmlformats.org/spreadsheetml/2006/main" count="1342" uniqueCount="455">
  <si>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</si>
  <si>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</si>
  <si>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</si>
  <si>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</si>
  <si>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</si>
  <si>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</si>
  <si>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</si>
  <si>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</si>
  <si>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</si>
  <si>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</si>
  <si>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</si>
  <si>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</si>
  <si>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</si>
  <si>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</si>
  <si>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</si>
  <si>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</si>
  <si>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</si>
  <si>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</si>
  <si>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</si>
  <si>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</si>
  <si>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</si>
  <si>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</si>
  <si>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</si>
  <si>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</si>
  <si>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</si>
  <si>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</si>
  <si>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</si>
  <si>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</si>
  <si>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</si>
  <si>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</si>
  <si>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</si>
  <si>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</si>
  <si>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</si>
  <si>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</si>
  <si>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</si>
  <si>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</si>
  <si>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</si>
  <si>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</si>
  <si>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</si>
  <si>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</si>
  <si>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</si>
  <si>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</si>
  <si>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</si>
  <si>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</si>
  <si>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</si>
  <si>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</si>
  <si>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</si>
  <si>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</si>
  <si>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</si>
  <si>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</si>
  <si>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</si>
  <si>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</si>
  <si>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</si>
  <si>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</si>
  <si>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</si>
  <si>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t>(podpis osoby upoważnionej do reprezentowania podmiotu)</t>
  </si>
  <si>
    <t>( czytelny podpis osoby wypełniającej)</t>
  </si>
  <si>
    <t>(data)</t>
  </si>
  <si>
    <t>…………………………………………….</t>
  </si>
  <si>
    <t>………………………………………….</t>
  </si>
  <si>
    <t>…………..</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</si>
  <si>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</si>
  <si>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</si>
  <si>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</si>
  <si>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</si>
  <si>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</si>
  <si>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</si>
  <si>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</si>
  <si>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</si>
  <si>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</si>
  <si>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</si>
  <si>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</si>
  <si>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</si>
  <si>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</si>
  <si>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</si>
  <si>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</si>
  <si>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</si>
  <si>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</si>
  <si>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</si>
  <si>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</si>
  <si>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</si>
  <si>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</si>
  <si>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</si>
  <si>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</si>
  <si>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</si>
  <si>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</si>
  <si>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</si>
  <si>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</si>
  <si>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</si>
  <si>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</si>
  <si>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</si>
  <si>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</si>
  <si>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</si>
  <si>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</si>
  <si>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</si>
  <si>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</si>
  <si>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</si>
  <si>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</si>
  <si>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</si>
  <si>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</si>
  <si>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</si>
  <si>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</si>
  <si>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</si>
  <si>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</si>
  <si>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</si>
  <si>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</si>
  <si>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</si>
  <si>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</si>
  <si>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</si>
  <si>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</si>
  <si>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</si>
  <si>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</si>
  <si>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</si>
  <si>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</si>
  <si>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</si>
  <si>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</si>
  <si>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</si>
  <si>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</si>
  <si>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</si>
  <si>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</si>
  <si>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</si>
  <si>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</si>
  <si>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</si>
  <si>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</si>
  <si>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</si>
  <si>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</si>
  <si>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</si>
  <si>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</si>
  <si>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</si>
  <si>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</si>
  <si>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</si>
  <si>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</si>
  <si>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</si>
  <si>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</si>
  <si>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</si>
  <si>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</si>
  <si>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</si>
  <si>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</si>
  <si>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</si>
  <si>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</si>
  <si>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</si>
  <si>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</si>
  <si>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</si>
  <si>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</si>
  <si>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</si>
  <si>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</si>
  <si>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</si>
  <si>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</si>
  <si>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</si>
  <si>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</si>
  <si>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</si>
  <si>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</si>
  <si>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</si>
  <si>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</si>
  <si>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</si>
  <si>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</si>
  <si>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</si>
  <si>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</si>
  <si>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</si>
  <si>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</si>
  <si>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</si>
  <si>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</si>
  <si>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</si>
  <si>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</si>
  <si>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</si>
  <si>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</si>
  <si>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</si>
  <si>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</si>
  <si>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</si>
  <si>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</si>
  <si>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</si>
  <si>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</si>
  <si>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</si>
  <si>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</si>
  <si>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</si>
  <si>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</si>
  <si>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</si>
  <si>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</si>
  <si>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</si>
  <si>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</si>
  <si>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</si>
  <si>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</si>
  <si>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</si>
  <si>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</si>
  <si>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</si>
  <si>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</si>
  <si>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</si>
  <si>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</si>
  <si>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</si>
  <si>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</si>
  <si>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</si>
  <si>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</si>
  <si>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</si>
  <si>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</si>
  <si>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</si>
  <si>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</si>
  <si>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</si>
  <si>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</si>
  <si>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</si>
  <si>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</si>
  <si>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</si>
  <si>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</si>
  <si>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</si>
  <si>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</si>
  <si>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</si>
  <si>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</si>
  <si>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</si>
  <si>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</si>
  <si>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</si>
  <si>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</si>
  <si>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</si>
  <si>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</si>
  <si>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</si>
  <si>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</si>
  <si>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</si>
  <si>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</si>
  <si>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</si>
  <si>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</si>
  <si>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</si>
  <si>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</si>
  <si>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</si>
  <si>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</si>
  <si>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</si>
  <si>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</si>
  <si>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</si>
  <si>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</si>
  <si>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</si>
  <si>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</si>
  <si>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</si>
  <si>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</si>
  <si>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</si>
  <si>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</si>
  <si>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</si>
  <si>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</si>
  <si>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</si>
  <si>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</si>
  <si>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</si>
  <si>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</si>
  <si>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</si>
  <si>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</si>
  <si>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</si>
  <si>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</si>
  <si>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</si>
  <si>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</si>
  <si>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</si>
  <si>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</si>
  <si>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</si>
  <si>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</si>
  <si>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</si>
  <si>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</si>
  <si>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</si>
  <si>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</si>
  <si>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</si>
  <si>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</si>
  <si>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</si>
  <si>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</si>
  <si>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</si>
  <si>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</si>
  <si>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</si>
  <si>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</si>
  <si>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</si>
  <si>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</si>
  <si>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</si>
  <si>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</si>
  <si>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</si>
  <si>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</si>
  <si>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</si>
  <si>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</si>
  <si>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</si>
  <si>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</si>
  <si>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</si>
  <si>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</si>
  <si>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</si>
  <si>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</si>
  <si>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</si>
  <si>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</si>
  <si>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</si>
  <si>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</si>
  <si>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</si>
  <si>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</si>
  <si>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</si>
  <si>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</si>
  <si>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</si>
  <si>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</si>
  <si>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</si>
  <si>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</si>
  <si>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</si>
  <si>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</si>
  <si>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</si>
  <si>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</si>
  <si>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</si>
  <si>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</si>
  <si>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</si>
  <si>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</si>
  <si>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</si>
  <si>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</si>
  <si>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</si>
  <si>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</si>
  <si>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</si>
  <si>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</si>
  <si>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</si>
  <si>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</si>
  <si>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</si>
  <si>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</si>
  <si>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</si>
  <si>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</si>
  <si>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</si>
  <si>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</si>
  <si>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</si>
  <si>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</si>
  <si>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</si>
  <si>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</si>
  <si>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</si>
  <si>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</si>
  <si>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</si>
  <si>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</si>
  <si>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</si>
  <si>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</si>
  <si>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</si>
  <si>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</si>
  <si>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</si>
  <si>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</si>
  <si>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</si>
  <si>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</si>
  <si>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</si>
  <si>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</si>
  <si>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</si>
  <si>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</si>
  <si>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</si>
  <si>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</si>
  <si>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</si>
  <si>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</si>
  <si>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</si>
  <si>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</si>
  <si>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</si>
  <si>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</si>
  <si>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</si>
  <si>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</si>
  <si>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</si>
  <si>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</si>
  <si>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</si>
  <si>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</si>
  <si>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</si>
  <si>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</si>
  <si>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</si>
  <si>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</si>
  <si>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</si>
  <si>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</si>
  <si>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</si>
  <si>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</si>
  <si>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</si>
  <si>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</si>
  <si>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</si>
  <si>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</si>
  <si>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</si>
  <si>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</si>
  <si>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</si>
  <si>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</si>
  <si>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</si>
  <si>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</si>
  <si>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</si>
  <si>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</si>
  <si>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</si>
  <si>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</si>
  <si>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</si>
  <si>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</si>
  <si>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</si>
  <si>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</si>
  <si>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</si>
  <si>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</si>
  <si>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</si>
  <si>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</si>
  <si>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</si>
  <si>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</si>
  <si>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</si>
  <si>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</si>
  <si>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</si>
  <si>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</si>
  <si>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</si>
  <si>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</si>
  <si>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</si>
  <si>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</si>
  <si>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</si>
  <si>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</si>
  <si>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</si>
  <si>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</si>
  <si>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</si>
  <si>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</si>
  <si>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</si>
  <si>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</si>
  <si>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</si>
  <si>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</si>
  <si>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</si>
  <si>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</si>
  <si>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</si>
  <si>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</si>
  <si>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</si>
  <si>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</si>
  <si>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</si>
  <si>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</si>
  <si>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</si>
  <si>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</si>
  <si>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</si>
  <si>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</si>
  <si>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</si>
  <si>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</si>
  <si>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</si>
  <si>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</si>
  <si>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</si>
  <si>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</si>
  <si>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</si>
  <si>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</si>
  <si>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</si>
  <si>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</si>
  <si>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</si>
  <si>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</si>
  <si>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</si>
  <si>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</si>
  <si>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</si>
  <si>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</si>
  <si>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</si>
  <si>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</si>
  <si>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</si>
  <si>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</si>
  <si>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</si>
  <si>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</si>
  <si>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</si>
  <si>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</si>
  <si>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</si>
  <si>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</si>
  <si>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</si>
  <si>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</si>
  <si>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</si>
  <si>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</si>
  <si>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</si>
  <si>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</si>
  <si>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</si>
  <si>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</si>
  <si>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</si>
  <si>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</si>
  <si>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</si>
  <si>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</si>
  <si>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</si>
  <si>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</si>
  <si>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</si>
  <si>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</si>
  <si>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</si>
  <si>
    <r>
      <t xml:space="preserve">
</t>
    </r>
    <r>
      <rPr>
        <i/>
        <sz val="9"/>
        <color theme="1"/>
        <rFont val="Arial"/>
        <family val="2"/>
        <charset val="238"/>
      </rPr>
      <t>ilość paliwa w litrach</t>
    </r>
    <r>
      <rPr>
        <sz val="9"/>
        <color theme="1"/>
        <rFont val="Arial"/>
        <family val="2"/>
        <charset val="238"/>
      </rPr>
      <t xml:space="preserve">                                                 </t>
    </r>
  </si>
  <si>
    <t xml:space="preserve">Zużycie paliwa w litrach lub w m³ (gaz CNG) </t>
  </si>
  <si>
    <t>ilość paliwa w tonach</t>
  </si>
  <si>
    <t xml:space="preserve">Pouczenie:
Zawarte w wykazie informacje o wysokości należnych opłat stanowią podstawę do wystawienia tytułu wykonawczego, zgodnie z przepisami ustawy z dnia 17 czerwca 1966 r. o postępowaniu egzekucyjnym w administracji (Dz. U. z 2023 r. poz. 2505, z póź. zm.).
</t>
  </si>
  <si>
    <t>Pouczenie:
Zawarte w wykazie informacje o wysokości należnych opłat stanowią podstawę do wystawienia tytułu wykonawczego zgodnie z przepisami ustawy z dnia 17 czerwca 1966 r. o postępowaniu egzekucyjnym w administracji (Dz. U. z 2023 r. poz. 2505, z póź. zm.)</t>
  </si>
  <si>
    <t>Pouczenie:
Zawarte w wykazie informacje o wysokości należnych opłat stanowią podstawę do wystawienia tytułu wykonawczego zgodnie z przepisami ustawy z dnia 17 czerwca                                1966 r. o postępowaniu egzekucyjnym w administracji (Dz. U. z 2023 r. poz. 2505, z póź. zm.)</t>
  </si>
  <si>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</si>
  <si>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11"/>
        <color theme="1"/>
        <rFont val="Calibri"/>
        <family val="2"/>
        <charset val="23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</si>
</sst>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s>
  <fonts count="43">
    <font>
      <sz val="11"/>
      <color theme="1"/>
      <name val="Calibri"/>
      <family val="2"/>
      <charset val="238"/>
      <scheme val="minor"/>
    </font>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b/>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
      <sz val="9"/>
      <color indexed="81"/>
      <name val="Tahoma"/>
      <family val="2"/>
      <charset val="238"/>
    </font>
    <font>
      <b/>
      <sz val="9"/>
      <color indexed="81"/>
      <name val="Tahoma"/>
      <family val="2"/>
      <charset val="238"/>
    </font>
    <font>
      <b/>
      <sz val="9"/>
      <color indexed="12"/>
      <name val="Tahoma"/>
      <family val="2"/>
      <charset val="238"/>
    </font>
    <font>
      <b/>
      <sz val="8"/>
      <color indexed="8"/>
      <name val="Tahoma"/>
      <family val="2"/>
      <charset val="238"/>
    </font>
    <font>
      <sz val="9"/>
      <color theme="1"/>
      <name val="Arial"/>
      <family val="2"/>
      <charset val="238"/>
    </font>
    <font>
      <i/>
      <sz val="9"/>
      <color theme="1"/>
      <name val="Arial"/>
      <family val="2"/>
      <charset val="238"/>
    </font>
    <font>
      <i/>
      <sz val="9"/>
      <color theme="1"/>
      <name val="Czcionka tekstu podstawowego"/>
      <charset val="238"/>
    </font>
    <font>
      <sz val="11"/>
      <color theme="1"/>
      <name val="Czcionka tekstu podstawowego"/>
      <family val="2"/>
      <charset val="238"/>
    </font>
    <font>
      <b/>
      <sz val="8"/>
      <color indexed="81"/>
      <name val="Tahoma"/>
      <family val="2"/>
      <charset val="238"/>
    </font>
    <font>
      <b/>
      <sz val="12"/>
      <color rgb="FF000000"/>
      <name val="Arial"/>
      <family val="2"/>
      <charset val="238"/>
    </font>
  </fonts>
  <fills count="11">
    <fill>
      <patternFill patternType="none"/>
    </fill>
    <fill>
      <patternFill patternType="gray125"/>
    </fill>
    <fill>
      <patternFill patternType="solid">
        <fgColor rgb="FFDCE6F2"/>
        <bgColor rgb="FFEEECE1"/>
      </patternFill>
    </fill>
    <fill>
      <patternFill patternType="solid">
        <fgColor rgb="FFC0C0C0"/>
        <bgColor rgb="FFCCCCFF"/>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
      <patternFill patternType="solid">
        <fgColor rgb="FF00FFFF"/>
        <bgColor rgb="FFEEECE1"/>
      </patternFill>
    </fill>
    <fill>
      <patternFill patternType="solid">
        <fgColor theme="6" tint="0.79998168889431442"/>
        <bgColor rgb="FFEEECE1"/>
      </patternFill>
    </fill>
    <fill>
      <patternFill patternType="solid">
        <fgColor theme="6" tint="0.79998168889431442"/>
        <bgColor indexed="64"/>
      </patternFill>
    </fill>
    <fill>
      <patternFill patternType="solid">
        <fgColor rgb="FF00FFFF"/>
        <bgColor theme="2"/>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9" fillId="0" borderId="0" applyBorder="0" applyProtection="0"/>
    <xf numFmtId="0" fontId="16" fillId="0" borderId="0"/>
    <xf numFmtId="168" fontId="16" fillId="0" borderId="0" applyBorder="0" applyProtection="0"/>
  </cellStyleXfs>
  <cellXfs count="292">
    <xf numFmtId="0" fontId="0" fillId="0" borderId="0" xfId="0"/>
    <xf numFmtId="0" fontId="16" fillId="0" borderId="0" xfId="2" applyProtection="1"/>
    <xf numFmtId="0" fontId="6" fillId="0" borderId="0" xfId="2" applyFont="1" applyAlignment="1" applyProtection="1">
      <alignment horizontal="center" vertical="center" wrapText="1"/>
      <protection hidden="1"/>
    </xf>
    <xf numFmtId="0" fontId="16" fillId="0" borderId="0" xfId="2" applyFont="1" applyAlignment="1" applyProtection="1">
      <alignment horizontal="center"/>
      <protection hidden="1"/>
    </xf>
    <xf numFmtId="0" fontId="6" fillId="0" borderId="0" xfId="2" applyFont="1" applyAlignment="1" applyProtection="1">
      <alignment horizontal="center" wrapText="1"/>
      <protection hidden="1"/>
    </xf>
    <xf numFmtId="0" fontId="7" fillId="0" borderId="0" xfId="2" applyFont="1" applyAlignment="1" applyProtection="1">
      <alignment horizontal="justify" wrapText="1"/>
    </xf>
    <xf numFmtId="165" fontId="16" fillId="0" borderId="0" xfId="2" applyNumberFormat="1" applyBorder="1" applyAlignment="1" applyProtection="1">
      <alignment horizontal="center" vertical="center" wrapText="1"/>
      <protection hidden="1"/>
    </xf>
    <xf numFmtId="0" fontId="5" fillId="0" borderId="0" xfId="2" applyFont="1" applyBorder="1" applyAlignment="1" applyProtection="1">
      <alignment horizontal="left" vertical="top" wrapText="1"/>
      <protection hidden="1"/>
    </xf>
    <xf numFmtId="166" fontId="17" fillId="0" borderId="13" xfId="2" applyNumberFormat="1" applyFont="1" applyBorder="1" applyAlignment="1" applyProtection="1">
      <alignment horizontal="center" vertical="center" wrapText="1"/>
      <protection hidden="1"/>
    </xf>
    <xf numFmtId="0" fontId="16" fillId="0" borderId="14" xfId="2" applyBorder="1" applyAlignment="1" applyProtection="1">
      <alignment horizontal="center" vertical="center"/>
      <protection hidden="1"/>
    </xf>
    <xf numFmtId="7" fontId="2" fillId="0" borderId="13" xfId="2" applyNumberFormat="1" applyFont="1" applyBorder="1" applyAlignment="1" applyProtection="1">
      <alignment horizontal="center" vertical="center" wrapText="1"/>
      <protection hidden="1"/>
    </xf>
    <xf numFmtId="0" fontId="5" fillId="0" borderId="13" xfId="2" applyFont="1" applyBorder="1" applyAlignment="1" applyProtection="1">
      <alignment horizontal="center" vertical="center" wrapText="1"/>
      <protection hidden="1"/>
    </xf>
    <xf numFmtId="167" fontId="2" fillId="0" borderId="15" xfId="2" applyNumberFormat="1" applyFont="1" applyBorder="1" applyAlignment="1" applyProtection="1">
      <alignment horizontal="center" vertical="center" wrapText="1"/>
      <protection hidden="1"/>
    </xf>
    <xf numFmtId="0" fontId="2" fillId="0" borderId="17" xfId="2" applyFont="1" applyBorder="1" applyAlignment="1" applyProtection="1">
      <alignment horizontal="center" vertical="center" wrapText="1"/>
      <protection hidden="1"/>
    </xf>
    <xf numFmtId="167" fontId="2" fillId="0" borderId="18" xfId="2" applyNumberFormat="1" applyFont="1" applyBorder="1" applyAlignment="1" applyProtection="1">
      <alignment horizontal="center" vertical="center" wrapText="1"/>
      <protection hidden="1"/>
    </xf>
    <xf numFmtId="0" fontId="2" fillId="0" borderId="20" xfId="2" applyFont="1" applyBorder="1" applyAlignment="1" applyProtection="1">
      <alignment horizontal="center" vertical="center" wrapText="1"/>
      <protection hidden="1"/>
    </xf>
    <xf numFmtId="0" fontId="2" fillId="0" borderId="21" xfId="2" applyFont="1" applyBorder="1" applyAlignment="1" applyProtection="1">
      <alignment horizontal="center" vertical="center" wrapText="1"/>
      <protection hidden="1"/>
    </xf>
    <xf numFmtId="4" fontId="2" fillId="0" borderId="15" xfId="2" applyNumberFormat="1" applyFont="1" applyBorder="1" applyAlignment="1" applyProtection="1">
      <alignment horizontal="center" vertical="center" wrapText="1"/>
      <protection hidden="1"/>
    </xf>
    <xf numFmtId="4" fontId="17" fillId="0" borderId="24" xfId="2" applyNumberFormat="1" applyFont="1" applyBorder="1" applyAlignment="1" applyProtection="1">
      <alignment horizontal="center" vertical="center"/>
      <protection hidden="1"/>
    </xf>
    <xf numFmtId="0" fontId="2" fillId="0" borderId="26" xfId="2" applyFont="1" applyBorder="1" applyAlignment="1" applyProtection="1">
      <alignment horizontal="center" vertical="center" wrapText="1"/>
      <protection hidden="1"/>
    </xf>
    <xf numFmtId="4" fontId="17" fillId="0" borderId="24" xfId="3" applyNumberFormat="1" applyFont="1" applyBorder="1" applyAlignment="1" applyProtection="1">
      <alignment horizontal="center" vertical="center"/>
      <protection hidden="1"/>
    </xf>
    <xf numFmtId="4" fontId="2" fillId="0" borderId="18" xfId="2" applyNumberFormat="1" applyFont="1" applyBorder="1" applyAlignment="1" applyProtection="1">
      <alignment horizontal="center" vertical="center" wrapText="1"/>
      <protection hidden="1"/>
    </xf>
    <xf numFmtId="0" fontId="2" fillId="0" borderId="21" xfId="2" applyFont="1" applyBorder="1" applyAlignment="1" applyProtection="1">
      <alignment vertical="top" wrapText="1"/>
      <protection hidden="1"/>
    </xf>
    <xf numFmtId="0" fontId="5" fillId="0" borderId="21" xfId="2" applyFont="1" applyBorder="1" applyAlignment="1" applyProtection="1">
      <alignment horizontal="center" vertical="top" wrapText="1"/>
      <protection hidden="1"/>
    </xf>
    <xf numFmtId="0" fontId="5" fillId="0" borderId="13" xfId="2" applyFont="1" applyBorder="1" applyAlignment="1" applyProtection="1">
      <alignment horizontal="center" vertical="top" wrapText="1"/>
      <protection hidden="1"/>
    </xf>
    <xf numFmtId="0" fontId="3" fillId="2" borderId="29" xfId="2" applyFont="1" applyFill="1" applyBorder="1" applyAlignment="1" applyProtection="1">
      <alignment horizontal="center" vertical="top" wrapText="1"/>
      <protection locked="0" hidden="1"/>
    </xf>
    <xf numFmtId="0" fontId="3" fillId="2" borderId="30" xfId="2" applyFont="1" applyFill="1" applyBorder="1" applyAlignment="1" applyProtection="1">
      <alignment horizontal="center" vertical="top" wrapText="1"/>
      <protection locked="0" hidden="1"/>
    </xf>
    <xf numFmtId="0" fontId="3" fillId="2" borderId="31" xfId="2" applyFont="1" applyFill="1" applyBorder="1" applyAlignment="1" applyProtection="1">
      <alignment horizontal="center" vertical="top" wrapText="1"/>
      <protection locked="0" hidden="1"/>
    </xf>
    <xf numFmtId="0" fontId="5" fillId="2" borderId="32" xfId="2" applyFont="1" applyFill="1" applyBorder="1" applyAlignment="1" applyProtection="1">
      <alignment horizontal="center" vertical="top" wrapText="1"/>
      <protection locked="0" hidden="1"/>
    </xf>
    <xf numFmtId="0" fontId="5" fillId="2" borderId="33" xfId="2" applyFont="1" applyFill="1" applyBorder="1" applyAlignment="1" applyProtection="1">
      <alignment horizontal="center" vertical="top" wrapText="1"/>
      <protection locked="0" hidden="1"/>
    </xf>
    <xf numFmtId="0" fontId="4" fillId="0" borderId="40" xfId="2" applyFont="1" applyBorder="1" applyAlignment="1" applyProtection="1">
      <alignment horizontal="center" vertical="top" wrapText="1"/>
      <protection locked="0" hidden="1"/>
    </xf>
    <xf numFmtId="0" fontId="4" fillId="0" borderId="41" xfId="2" applyFont="1" applyBorder="1" applyAlignment="1" applyProtection="1">
      <alignment horizontal="center" vertical="top" wrapText="1"/>
      <protection locked="0" hidden="1"/>
    </xf>
    <xf numFmtId="0" fontId="3" fillId="0" borderId="42" xfId="2" applyFont="1" applyBorder="1" applyAlignment="1" applyProtection="1">
      <alignment horizontal="left" vertical="top" wrapText="1"/>
      <protection hidden="1"/>
    </xf>
    <xf numFmtId="0" fontId="5" fillId="0" borderId="40" xfId="2" applyFont="1" applyBorder="1" applyAlignment="1" applyProtection="1">
      <alignment horizontal="center" vertical="top" wrapText="1"/>
      <protection locked="0" hidden="1"/>
    </xf>
    <xf numFmtId="0" fontId="5" fillId="0" borderId="42" xfId="2" applyFont="1" applyBorder="1" applyAlignment="1" applyProtection="1">
      <alignment horizontal="center" vertical="top" wrapText="1"/>
      <protection hidden="1"/>
    </xf>
    <xf numFmtId="0" fontId="16" fillId="0" borderId="0" xfId="2" applyProtection="1">
      <protection locked="0"/>
    </xf>
    <xf numFmtId="0" fontId="23" fillId="0" borderId="0" xfId="2" applyFont="1" applyAlignment="1" applyProtection="1">
      <alignment horizontal="center" vertical="center"/>
      <protection locked="0"/>
    </xf>
    <xf numFmtId="0" fontId="16" fillId="0" borderId="0" xfId="2" applyAlignment="1" applyProtection="1">
      <alignment horizontal="center" vertical="center"/>
      <protection locked="0"/>
    </xf>
    <xf numFmtId="0" fontId="24" fillId="0" borderId="0" xfId="2" applyFont="1" applyAlignment="1">
      <alignment horizontal="justify"/>
    </xf>
    <xf numFmtId="0" fontId="25" fillId="4" borderId="1" xfId="2" applyFont="1" applyFill="1" applyBorder="1" applyAlignment="1" applyProtection="1">
      <alignment horizontal="center" vertical="center"/>
      <protection locked="0"/>
    </xf>
    <xf numFmtId="0" fontId="16" fillId="4" borderId="1" xfId="2" applyFill="1" applyBorder="1" applyAlignment="1" applyProtection="1">
      <alignment horizontal="center" vertical="center"/>
      <protection locked="0"/>
    </xf>
    <xf numFmtId="4" fontId="5" fillId="0" borderId="1" xfId="2" applyNumberFormat="1" applyFont="1" applyBorder="1" applyAlignment="1" applyProtection="1">
      <alignment horizontal="center" vertical="center" wrapText="1"/>
      <protection hidden="1"/>
    </xf>
    <xf numFmtId="4" fontId="4" fillId="0" borderId="1" xfId="2" applyNumberFormat="1" applyFont="1" applyBorder="1" applyAlignment="1" applyProtection="1">
      <alignment horizontal="center" vertical="center" wrapText="1"/>
      <protection hidden="1"/>
    </xf>
    <xf numFmtId="0" fontId="4" fillId="0" borderId="1" xfId="2" applyFont="1" applyBorder="1" applyAlignment="1" applyProtection="1">
      <alignment horizontal="center" vertical="center" wrapText="1"/>
    </xf>
    <xf numFmtId="0" fontId="2" fillId="0" borderId="1" xfId="2" applyFont="1" applyBorder="1" applyAlignment="1" applyProtection="1">
      <alignment horizontal="left" vertical="center" wrapText="1"/>
      <protection hidden="1"/>
    </xf>
    <xf numFmtId="0" fontId="2" fillId="0" borderId="1" xfId="2" applyFont="1" applyBorder="1" applyAlignment="1" applyProtection="1">
      <alignment horizontal="center" vertical="center" wrapText="1"/>
      <protection hidden="1"/>
    </xf>
    <xf numFmtId="2" fontId="4" fillId="0" borderId="1" xfId="2" applyNumberFormat="1" applyFont="1" applyBorder="1" applyAlignment="1" applyProtection="1">
      <alignment horizontal="center" vertical="center" wrapText="1"/>
    </xf>
    <xf numFmtId="4" fontId="4" fillId="0" borderId="1" xfId="2" applyNumberFormat="1" applyFont="1" applyBorder="1" applyAlignment="1" applyProtection="1">
      <alignment horizontal="center" vertical="center" wrapText="1"/>
    </xf>
    <xf numFmtId="0" fontId="28" fillId="0" borderId="1" xfId="2" applyFont="1" applyBorder="1" applyAlignment="1" applyProtection="1">
      <alignment horizontal="center" vertical="center" wrapText="1"/>
      <protection hidden="1"/>
    </xf>
    <xf numFmtId="0" fontId="2" fillId="0" borderId="8" xfId="2" applyFont="1" applyBorder="1" applyAlignment="1" applyProtection="1">
      <alignment vertical="top" wrapText="1"/>
      <protection hidden="1"/>
    </xf>
    <xf numFmtId="0" fontId="2" fillId="0" borderId="3" xfId="2" applyFont="1" applyBorder="1" applyAlignment="1" applyProtection="1">
      <alignment vertical="top" wrapText="1"/>
      <protection hidden="1"/>
    </xf>
    <xf numFmtId="0" fontId="23" fillId="0" borderId="0" xfId="2" applyFont="1" applyAlignment="1" applyProtection="1">
      <alignment horizontal="center" vertical="center"/>
    </xf>
    <xf numFmtId="0" fontId="16" fillId="0" borderId="0" xfId="2" applyAlignment="1" applyProtection="1">
      <alignment horizontal="center" vertical="center"/>
    </xf>
    <xf numFmtId="0" fontId="16" fillId="0" borderId="0" xfId="2" applyProtection="1">
      <protection hidden="1"/>
    </xf>
    <xf numFmtId="0" fontId="5" fillId="0" borderId="0" xfId="2" applyFont="1" applyBorder="1" applyAlignment="1" applyProtection="1">
      <alignment horizontal="center"/>
      <protection hidden="1"/>
    </xf>
    <xf numFmtId="0" fontId="25" fillId="4" borderId="1" xfId="2" applyFont="1" applyFill="1" applyBorder="1" applyAlignment="1" applyProtection="1">
      <alignment horizontal="center" vertical="center"/>
    </xf>
    <xf numFmtId="0" fontId="16" fillId="4" borderId="1" xfId="2" applyFill="1" applyBorder="1" applyAlignment="1" applyProtection="1">
      <alignment horizontal="center" vertical="center"/>
    </xf>
    <xf numFmtId="0" fontId="2" fillId="0" borderId="1" xfId="2" applyFont="1" applyBorder="1" applyAlignment="1" applyProtection="1">
      <alignment vertical="center" wrapText="1"/>
      <protection hidden="1"/>
    </xf>
    <xf numFmtId="0" fontId="28" fillId="0" borderId="1" xfId="2" applyFont="1" applyBorder="1" applyAlignment="1" applyProtection="1">
      <alignment horizontal="center" vertical="center" wrapText="1"/>
      <protection locked="0" hidden="1"/>
    </xf>
    <xf numFmtId="0" fontId="25" fillId="0" borderId="2" xfId="2" applyFont="1" applyBorder="1" applyAlignment="1" applyProtection="1">
      <alignment horizontal="center" vertical="center" wrapText="1"/>
      <protection hidden="1"/>
    </xf>
    <xf numFmtId="0" fontId="6" fillId="0" borderId="2" xfId="2" applyFont="1" applyBorder="1" applyAlignment="1" applyProtection="1">
      <alignment horizontal="center" vertical="center" wrapText="1"/>
      <protection hidden="1"/>
    </xf>
    <xf numFmtId="0" fontId="6" fillId="0" borderId="2" xfId="2" applyFont="1" applyBorder="1" applyAlignment="1" applyProtection="1">
      <alignment vertical="top" wrapText="1"/>
      <protection hidden="1"/>
    </xf>
    <xf numFmtId="0" fontId="16" fillId="0" borderId="0" xfId="2" applyFont="1" applyAlignment="1" applyProtection="1">
      <alignment vertical="top" wrapText="1"/>
    </xf>
    <xf numFmtId="0" fontId="29" fillId="0" borderId="0" xfId="2" applyFont="1" applyAlignment="1" applyProtection="1">
      <alignment horizontal="center" vertical="top" wrapText="1"/>
    </xf>
    <xf numFmtId="0" fontId="7" fillId="0" borderId="0" xfId="2" applyFont="1" applyBorder="1" applyAlignment="1" applyProtection="1">
      <alignment horizontal="left" wrapText="1"/>
    </xf>
    <xf numFmtId="169" fontId="2" fillId="0" borderId="1" xfId="2" applyNumberFormat="1" applyFont="1" applyBorder="1" applyAlignment="1" applyProtection="1">
      <alignment horizontal="center" vertical="center" wrapText="1"/>
      <protection hidden="1"/>
    </xf>
    <xf numFmtId="0" fontId="16" fillId="0" borderId="0" xfId="2" applyProtection="1">
      <protection locked="0" hidden="1"/>
    </xf>
    <xf numFmtId="0" fontId="5" fillId="0" borderId="0" xfId="2" applyFont="1" applyBorder="1" applyAlignment="1" applyProtection="1">
      <alignment horizontal="center"/>
      <protection locked="0" hidden="1"/>
    </xf>
    <xf numFmtId="0" fontId="6" fillId="0" borderId="0" xfId="2" applyFont="1" applyAlignment="1" applyProtection="1">
      <alignment horizontal="center" vertical="center" wrapText="1"/>
      <protection locked="0" hidden="1"/>
    </xf>
    <xf numFmtId="0" fontId="6" fillId="0" borderId="0" xfId="2" applyFont="1" applyAlignment="1" applyProtection="1">
      <alignment wrapText="1"/>
    </xf>
    <xf numFmtId="0" fontId="6" fillId="0" borderId="0" xfId="2" applyFont="1" applyAlignment="1" applyProtection="1">
      <alignment horizontal="left" wrapText="1"/>
    </xf>
    <xf numFmtId="0" fontId="6" fillId="0" borderId="0" xfId="2" applyFont="1" applyAlignment="1" applyProtection="1">
      <alignment horizontal="center" wrapText="1"/>
    </xf>
    <xf numFmtId="0" fontId="6" fillId="0" borderId="0" xfId="2" applyFont="1" applyAlignment="1" applyProtection="1">
      <alignment horizontal="center"/>
      <protection locked="0" hidden="1"/>
    </xf>
    <xf numFmtId="0" fontId="16" fillId="0" borderId="0" xfId="2" applyAlignment="1" applyProtection="1">
      <protection locked="0" hidden="1"/>
    </xf>
    <xf numFmtId="0" fontId="7" fillId="0" borderId="0" xfId="2" applyFont="1" applyAlignment="1" applyProtection="1">
      <alignment horizontal="justify" wrapText="1"/>
      <protection locked="0" hidden="1"/>
    </xf>
    <xf numFmtId="4" fontId="5" fillId="0" borderId="45" xfId="2" applyNumberFormat="1" applyFont="1" applyBorder="1" applyAlignment="1" applyProtection="1">
      <alignment horizontal="center" vertical="center"/>
      <protection hidden="1"/>
    </xf>
    <xf numFmtId="4" fontId="2" fillId="0" borderId="3" xfId="2" applyNumberFormat="1" applyFont="1" applyBorder="1" applyAlignment="1" applyProtection="1">
      <alignment horizontal="center" vertical="center" wrapText="1"/>
      <protection hidden="1"/>
    </xf>
    <xf numFmtId="170" fontId="5" fillId="0" borderId="3" xfId="2" applyNumberFormat="1" applyFont="1" applyBorder="1" applyAlignment="1" applyProtection="1">
      <alignment horizontal="center" vertical="center"/>
      <protection hidden="1"/>
    </xf>
    <xf numFmtId="171" fontId="17" fillId="0" borderId="3" xfId="2" applyNumberFormat="1" applyFont="1" applyBorder="1" applyAlignment="1" applyProtection="1">
      <alignment vertical="center"/>
      <protection hidden="1"/>
    </xf>
    <xf numFmtId="0" fontId="4" fillId="0" borderId="3" xfId="2" applyFont="1" applyBorder="1" applyAlignment="1" applyProtection="1">
      <alignment vertical="center" wrapText="1"/>
      <protection hidden="1"/>
    </xf>
    <xf numFmtId="4" fontId="2" fillId="0" borderId="1" xfId="2" applyNumberFormat="1" applyFont="1" applyBorder="1" applyAlignment="1" applyProtection="1">
      <alignment horizontal="center" vertical="center" wrapText="1"/>
      <protection hidden="1"/>
    </xf>
    <xf numFmtId="170" fontId="5" fillId="0" borderId="8" xfId="2" applyNumberFormat="1" applyFont="1" applyBorder="1" applyAlignment="1" applyProtection="1">
      <alignment horizontal="center" vertical="center"/>
      <protection hidden="1"/>
    </xf>
    <xf numFmtId="171" fontId="17" fillId="0" borderId="1" xfId="2" applyNumberFormat="1" applyFont="1" applyBorder="1" applyAlignment="1" applyProtection="1">
      <alignment vertical="center"/>
      <protection hidden="1"/>
    </xf>
    <xf numFmtId="0" fontId="4" fillId="0" borderId="1" xfId="2" applyFont="1" applyBorder="1" applyAlignment="1" applyProtection="1">
      <alignment vertical="center" wrapText="1"/>
      <protection hidden="1"/>
    </xf>
    <xf numFmtId="170" fontId="5" fillId="0" borderId="1" xfId="2" applyNumberFormat="1" applyFont="1" applyBorder="1" applyAlignment="1" applyProtection="1">
      <alignment horizontal="center" vertical="center"/>
      <protection hidden="1"/>
    </xf>
    <xf numFmtId="4" fontId="2" fillId="0" borderId="27" xfId="2" applyNumberFormat="1" applyFont="1" applyBorder="1" applyAlignment="1" applyProtection="1">
      <alignment horizontal="center" vertical="center" wrapText="1"/>
      <protection hidden="1"/>
    </xf>
    <xf numFmtId="170" fontId="5" fillId="0" borderId="27" xfId="2" applyNumberFormat="1" applyFont="1" applyBorder="1" applyAlignment="1" applyProtection="1">
      <alignment horizontal="center" vertical="center"/>
      <protection hidden="1"/>
    </xf>
    <xf numFmtId="171" fontId="17" fillId="0" borderId="27" xfId="2" applyNumberFormat="1" applyFont="1" applyBorder="1" applyAlignment="1" applyProtection="1">
      <alignment vertical="center"/>
      <protection hidden="1"/>
    </xf>
    <xf numFmtId="0" fontId="4" fillId="0" borderId="27" xfId="2" applyFont="1" applyBorder="1" applyAlignment="1" applyProtection="1">
      <alignment vertical="center" wrapText="1"/>
      <protection hidden="1"/>
    </xf>
    <xf numFmtId="4" fontId="2" fillId="0" borderId="23" xfId="2" applyNumberFormat="1" applyFont="1" applyBorder="1" applyAlignment="1" applyProtection="1">
      <alignment horizontal="center" vertical="center" wrapText="1"/>
      <protection hidden="1"/>
    </xf>
    <xf numFmtId="170" fontId="5" fillId="0" borderId="23" xfId="2" applyNumberFormat="1" applyFont="1" applyBorder="1" applyAlignment="1" applyProtection="1">
      <alignment horizontal="center" vertical="center"/>
      <protection hidden="1"/>
    </xf>
    <xf numFmtId="171" fontId="17" fillId="0" borderId="23" xfId="2" applyNumberFormat="1" applyFont="1" applyBorder="1" applyAlignment="1" applyProtection="1">
      <alignment vertical="center"/>
      <protection hidden="1"/>
    </xf>
    <xf numFmtId="0" fontId="4" fillId="0" borderId="23" xfId="2" applyFont="1" applyBorder="1" applyAlignment="1" applyProtection="1">
      <alignment vertical="center" wrapText="1"/>
      <protection hidden="1"/>
    </xf>
    <xf numFmtId="0" fontId="4" fillId="0" borderId="11" xfId="2" applyFont="1" applyBorder="1" applyAlignment="1" applyProtection="1">
      <alignment vertical="center" wrapText="1"/>
      <protection hidden="1"/>
    </xf>
    <xf numFmtId="0" fontId="4" fillId="0" borderId="69" xfId="2" applyFont="1" applyBorder="1" applyAlignment="1" applyProtection="1">
      <alignment vertical="center" wrapText="1"/>
      <protection hidden="1"/>
    </xf>
    <xf numFmtId="171" fontId="17" fillId="0" borderId="8" xfId="2" applyNumberFormat="1" applyFont="1" applyBorder="1" applyAlignment="1" applyProtection="1">
      <alignment vertical="center"/>
      <protection hidden="1"/>
    </xf>
    <xf numFmtId="4" fontId="2" fillId="0" borderId="79" xfId="2" applyNumberFormat="1" applyFont="1" applyBorder="1" applyAlignment="1" applyProtection="1">
      <alignment horizontal="center" vertical="center" wrapText="1"/>
      <protection hidden="1"/>
    </xf>
    <xf numFmtId="0" fontId="5" fillId="0" borderId="79" xfId="2" applyFont="1" applyBorder="1" applyAlignment="1" applyProtection="1">
      <alignment horizontal="center" vertical="center"/>
      <protection hidden="1"/>
    </xf>
    <xf numFmtId="0" fontId="4" fillId="0" borderId="79" xfId="2" applyFont="1" applyBorder="1" applyAlignment="1" applyProtection="1">
      <alignment vertical="center" wrapText="1"/>
      <protection hidden="1"/>
    </xf>
    <xf numFmtId="0" fontId="21" fillId="0" borderId="3" xfId="2" applyFont="1" applyBorder="1" applyAlignment="1" applyProtection="1">
      <alignment horizontal="center" vertical="center"/>
      <protection locked="0" hidden="1"/>
    </xf>
    <xf numFmtId="0" fontId="21" fillId="0" borderId="3" xfId="2" applyFont="1" applyBorder="1" applyAlignment="1" applyProtection="1">
      <alignment horizontal="center" vertical="center" wrapText="1"/>
      <protection hidden="1"/>
    </xf>
    <xf numFmtId="0" fontId="21" fillId="0" borderId="3" xfId="2" applyFont="1" applyBorder="1" applyAlignment="1" applyProtection="1">
      <alignment horizontal="center" vertical="center"/>
      <protection hidden="1"/>
    </xf>
    <xf numFmtId="0" fontId="21" fillId="0" borderId="3" xfId="2" applyFont="1" applyBorder="1" applyAlignment="1" applyProtection="1">
      <alignment horizontal="center" vertical="center" wrapText="1"/>
      <protection locked="0" hidden="1"/>
    </xf>
    <xf numFmtId="172" fontId="5" fillId="0" borderId="8" xfId="2" applyNumberFormat="1" applyFont="1" applyBorder="1" applyAlignment="1" applyProtection="1">
      <alignment horizontal="center" vertical="top" wrapText="1"/>
      <protection locked="0" hidden="1"/>
    </xf>
    <xf numFmtId="170" fontId="5" fillId="0" borderId="8" xfId="2" applyNumberFormat="1" applyFont="1" applyBorder="1" applyAlignment="1" applyProtection="1">
      <alignment horizontal="center" vertical="top"/>
      <protection locked="0" hidden="1"/>
    </xf>
    <xf numFmtId="0" fontId="3" fillId="0" borderId="8" xfId="2" applyFont="1" applyBorder="1" applyAlignment="1" applyProtection="1">
      <alignment horizontal="center" vertical="top" wrapText="1"/>
      <protection locked="0" hidden="1"/>
    </xf>
    <xf numFmtId="172" fontId="5" fillId="0" borderId="3" xfId="2" applyNumberFormat="1" applyFont="1" applyBorder="1" applyAlignment="1" applyProtection="1">
      <alignment horizontal="center" vertical="top" wrapText="1"/>
      <protection locked="0" hidden="1"/>
    </xf>
    <xf numFmtId="170" fontId="5" fillId="0" borderId="3" xfId="2" applyNumberFormat="1" applyFont="1" applyBorder="1" applyAlignment="1" applyProtection="1">
      <alignment horizontal="center" vertical="top" wrapText="1"/>
      <protection locked="0" hidden="1"/>
    </xf>
    <xf numFmtId="0" fontId="3" fillId="0" borderId="3" xfId="2" applyFont="1" applyBorder="1" applyAlignment="1" applyProtection="1">
      <alignment horizontal="center" vertical="top" wrapText="1"/>
      <protection locked="0" hidden="1"/>
    </xf>
    <xf numFmtId="0" fontId="4" fillId="0" borderId="12" xfId="2" applyFont="1" applyBorder="1" applyAlignment="1" applyProtection="1">
      <alignment horizontal="left" vertical="center" wrapText="1"/>
      <protection hidden="1"/>
    </xf>
    <xf numFmtId="0" fontId="4" fillId="0" borderId="11" xfId="2" applyFont="1" applyBorder="1" applyAlignment="1" applyProtection="1">
      <alignment horizontal="right" vertical="center" wrapText="1"/>
    </xf>
    <xf numFmtId="0" fontId="4" fillId="0" borderId="3" xfId="2" applyFont="1" applyBorder="1" applyAlignment="1" applyProtection="1">
      <alignment horizontal="left" vertical="center" wrapText="1"/>
      <protection hidden="1"/>
    </xf>
    <xf numFmtId="0" fontId="4" fillId="0" borderId="1" xfId="2" applyFont="1" applyBorder="1" applyAlignment="1" applyProtection="1">
      <alignment horizontal="center" vertical="center" wrapText="1"/>
      <protection hidden="1"/>
    </xf>
    <xf numFmtId="0" fontId="4" fillId="0" borderId="12" xfId="2" applyFont="1" applyBorder="1" applyAlignment="1" applyProtection="1">
      <alignment horizontal="left"/>
      <protection hidden="1"/>
    </xf>
    <xf numFmtId="2" fontId="4" fillId="0" borderId="11" xfId="2" applyNumberFormat="1" applyFont="1" applyBorder="1" applyAlignment="1" applyProtection="1">
      <alignment horizontal="right" wrapText="1"/>
    </xf>
    <xf numFmtId="0" fontId="4" fillId="0" borderId="11" xfId="2" applyFont="1" applyBorder="1" applyAlignment="1" applyProtection="1">
      <alignment horizontal="right" wrapText="1"/>
    </xf>
    <xf numFmtId="0" fontId="3" fillId="0" borderId="1" xfId="2" applyFont="1" applyBorder="1" applyAlignment="1" applyProtection="1">
      <alignment horizontal="center" vertical="center" wrapText="1"/>
      <protection hidden="1"/>
    </xf>
    <xf numFmtId="2" fontId="4" fillId="0" borderId="11" xfId="2" applyNumberFormat="1" applyFont="1" applyBorder="1" applyAlignment="1" applyProtection="1">
      <alignment horizontal="right" vertical="center" wrapText="1"/>
    </xf>
    <xf numFmtId="4" fontId="4" fillId="0" borderId="11" xfId="2" applyNumberFormat="1" applyFont="1" applyBorder="1" applyAlignment="1" applyProtection="1">
      <alignment horizontal="right" vertical="center" wrapText="1"/>
    </xf>
    <xf numFmtId="0" fontId="4" fillId="0" borderId="3" xfId="2" applyFont="1" applyBorder="1" applyAlignment="1" applyProtection="1">
      <alignment horizontal="left" vertical="top" wrapText="1"/>
      <protection hidden="1"/>
    </xf>
    <xf numFmtId="0" fontId="4" fillId="0" borderId="8" xfId="2" applyFont="1" applyBorder="1" applyAlignment="1" applyProtection="1">
      <alignment horizontal="center" vertical="center" wrapText="1"/>
      <protection hidden="1"/>
    </xf>
    <xf numFmtId="0" fontId="4" fillId="0" borderId="3" xfId="2" applyFont="1" applyBorder="1" applyAlignment="1" applyProtection="1">
      <alignment horizontal="center" vertical="center" wrapText="1"/>
      <protection hidden="1"/>
    </xf>
    <xf numFmtId="0" fontId="11" fillId="3" borderId="11" xfId="2" applyFont="1" applyFill="1" applyBorder="1" applyAlignment="1" applyProtection="1">
      <alignment horizontal="right" vertical="center" wrapText="1"/>
      <protection hidden="1"/>
    </xf>
    <xf numFmtId="0" fontId="16" fillId="0" borderId="0" xfId="2" applyAlignment="1" applyProtection="1">
      <alignment vertical="center"/>
      <protection locked="0" hidden="1"/>
    </xf>
    <xf numFmtId="173" fontId="4" fillId="0" borderId="1" xfId="2" applyNumberFormat="1" applyFont="1" applyBorder="1" applyAlignment="1" applyProtection="1">
      <alignment horizontal="center" vertical="center" wrapText="1"/>
      <protection hidden="1"/>
    </xf>
    <xf numFmtId="0" fontId="16" fillId="0" borderId="0" xfId="2" applyFont="1" applyAlignment="1" applyProtection="1">
      <alignment horizontal="center" vertical="top" wrapText="1"/>
      <protection locked="0" hidden="1"/>
    </xf>
    <xf numFmtId="0" fontId="7" fillId="0" borderId="0" xfId="2" applyFont="1" applyAlignment="1" applyProtection="1">
      <alignment horizontal="center" vertical="center" wrapText="1"/>
      <protection locked="0"/>
    </xf>
    <xf numFmtId="0" fontId="7" fillId="0" borderId="0" xfId="2" applyFont="1" applyAlignment="1" applyProtection="1">
      <alignment horizontal="justify" wrapText="1"/>
      <protection locked="0"/>
    </xf>
    <xf numFmtId="0" fontId="6" fillId="0" borderId="0" xfId="2" applyFont="1" applyAlignment="1" applyProtection="1">
      <alignment horizontal="justify" wrapText="1"/>
    </xf>
    <xf numFmtId="0" fontId="2" fillId="0" borderId="4" xfId="2" applyFont="1" applyBorder="1" applyAlignment="1" applyProtection="1">
      <alignment horizontal="center" vertical="center" wrapText="1"/>
      <protection locked="0" hidden="1"/>
    </xf>
    <xf numFmtId="0" fontId="2" fillId="0" borderId="3" xfId="2" applyFont="1" applyBorder="1" applyAlignment="1" applyProtection="1">
      <alignment horizontal="center" vertical="center" wrapText="1"/>
      <protection locked="0" hidden="1"/>
    </xf>
    <xf numFmtId="0" fontId="2" fillId="0" borderId="1" xfId="2" applyFont="1" applyBorder="1" applyAlignment="1" applyProtection="1">
      <alignment vertical="center" wrapText="1"/>
      <protection locked="0" hidden="1"/>
    </xf>
    <xf numFmtId="0" fontId="16" fillId="0" borderId="0" xfId="2" applyBorder="1" applyProtection="1">
      <protection locked="0" hidden="1"/>
    </xf>
    <xf numFmtId="0" fontId="4" fillId="0" borderId="0" xfId="2" applyFont="1" applyBorder="1" applyAlignment="1" applyProtection="1">
      <alignment horizontal="left" wrapText="1"/>
      <protection locked="0" hidden="1"/>
    </xf>
    <xf numFmtId="0" fontId="4" fillId="7" borderId="1" xfId="2" applyFont="1" applyFill="1" applyBorder="1" applyAlignment="1" applyProtection="1">
      <alignment horizontal="center" vertical="center" wrapText="1"/>
      <protection locked="0" hidden="1"/>
    </xf>
    <xf numFmtId="0" fontId="4" fillId="7" borderId="3" xfId="2" applyFont="1" applyFill="1" applyBorder="1" applyAlignment="1" applyProtection="1">
      <alignment horizontal="center" vertical="center" wrapText="1"/>
      <protection locked="0" hidden="1"/>
    </xf>
    <xf numFmtId="0" fontId="27" fillId="7" borderId="1" xfId="2" applyFont="1" applyFill="1" applyBorder="1" applyAlignment="1" applyProtection="1">
      <alignment horizontal="center" vertical="center"/>
      <protection locked="0"/>
    </xf>
    <xf numFmtId="0" fontId="26" fillId="7" borderId="1" xfId="2" applyFont="1" applyFill="1" applyBorder="1" applyAlignment="1" applyProtection="1">
      <alignment horizontal="center" vertical="center"/>
      <protection locked="0"/>
    </xf>
    <xf numFmtId="0" fontId="16" fillId="7" borderId="1" xfId="2" applyFill="1" applyBorder="1" applyAlignment="1" applyProtection="1">
      <alignment horizontal="center" vertical="center"/>
      <protection locked="0"/>
    </xf>
    <xf numFmtId="0" fontId="25" fillId="7" borderId="1" xfId="2" applyFont="1" applyFill="1" applyBorder="1" applyAlignment="1" applyProtection="1">
      <alignment horizontal="center" vertical="center"/>
      <protection locked="0"/>
    </xf>
    <xf numFmtId="0" fontId="39" fillId="7" borderId="1" xfId="2" applyFont="1" applyFill="1" applyBorder="1" applyAlignment="1" applyProtection="1">
      <alignment horizontal="center" vertical="center"/>
    </xf>
    <xf numFmtId="0" fontId="38" fillId="7" borderId="1" xfId="2" applyFont="1" applyFill="1" applyBorder="1" applyAlignment="1" applyProtection="1">
      <alignment horizontal="center" vertical="center"/>
    </xf>
    <xf numFmtId="0" fontId="40" fillId="7" borderId="1" xfId="2" applyFont="1" applyFill="1" applyBorder="1" applyAlignment="1" applyProtection="1">
      <alignment horizontal="center" vertical="center"/>
      <protection locked="0"/>
    </xf>
    <xf numFmtId="0" fontId="37" fillId="7" borderId="1" xfId="2" applyFont="1" applyFill="1" applyBorder="1" applyAlignment="1" applyProtection="1">
      <alignment horizontal="center" vertical="center"/>
      <protection locked="0"/>
    </xf>
    <xf numFmtId="0" fontId="39"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0" fontId="16" fillId="7" borderId="81" xfId="2" applyFill="1" applyBorder="1" applyProtection="1">
      <protection locked="0" hidden="1"/>
    </xf>
    <xf numFmtId="0" fontId="16" fillId="7" borderId="55" xfId="2" applyFill="1" applyBorder="1" applyProtection="1">
      <protection locked="0" hidden="1"/>
    </xf>
    <xf numFmtId="0" fontId="4" fillId="7" borderId="78" xfId="2" applyFont="1" applyFill="1" applyBorder="1" applyAlignment="1" applyProtection="1">
      <alignment horizontal="center" vertical="center"/>
      <protection locked="0" hidden="1"/>
    </xf>
    <xf numFmtId="0" fontId="7" fillId="7" borderId="77" xfId="2" applyFont="1" applyFill="1" applyBorder="1" applyAlignment="1" applyProtection="1">
      <alignment horizontal="left" vertical="center"/>
    </xf>
    <xf numFmtId="0" fontId="16" fillId="7" borderId="76" xfId="2" applyFill="1" applyBorder="1" applyAlignment="1" applyProtection="1">
      <alignment horizontal="left"/>
      <protection hidden="1"/>
    </xf>
    <xf numFmtId="0" fontId="3" fillId="7" borderId="75" xfId="2" applyFont="1" applyFill="1" applyBorder="1" applyAlignment="1" applyProtection="1">
      <alignment horizontal="center"/>
      <protection locked="0" hidden="1"/>
    </xf>
    <xf numFmtId="0" fontId="3" fillId="7" borderId="75" xfId="2" applyFont="1" applyFill="1" applyBorder="1" applyAlignment="1" applyProtection="1">
      <alignment horizontal="left" vertical="center"/>
      <protection hidden="1"/>
    </xf>
    <xf numFmtId="0" fontId="4" fillId="7" borderId="57" xfId="2" applyFont="1" applyFill="1" applyBorder="1" applyAlignment="1" applyProtection="1">
      <alignment horizontal="center" vertical="center"/>
      <protection locked="0" hidden="1"/>
    </xf>
    <xf numFmtId="0" fontId="7" fillId="7" borderId="56" xfId="2" applyFont="1" applyFill="1" applyBorder="1" applyAlignment="1" applyProtection="1">
      <alignment horizontal="left" vertical="center"/>
    </xf>
    <xf numFmtId="0" fontId="16" fillId="7" borderId="55" xfId="2" applyFill="1" applyBorder="1" applyAlignment="1" applyProtection="1">
      <alignment horizontal="left"/>
      <protection hidden="1"/>
    </xf>
    <xf numFmtId="0" fontId="3" fillId="7" borderId="54" xfId="2" applyFont="1" applyFill="1" applyBorder="1" applyAlignment="1" applyProtection="1">
      <alignment horizontal="center"/>
      <protection locked="0" hidden="1"/>
    </xf>
    <xf numFmtId="0" fontId="3" fillId="7" borderId="54" xfId="2" applyFont="1" applyFill="1" applyBorder="1" applyAlignment="1" applyProtection="1">
      <alignment horizontal="left" vertical="center"/>
      <protection hidden="1"/>
    </xf>
    <xf numFmtId="0" fontId="4" fillId="7" borderId="72" xfId="2" applyFont="1" applyFill="1" applyBorder="1" applyAlignment="1" applyProtection="1">
      <alignment horizontal="center" vertical="center"/>
      <protection locked="0" hidden="1"/>
    </xf>
    <xf numFmtId="0" fontId="7" fillId="7" borderId="71" xfId="2" applyFont="1" applyFill="1" applyBorder="1" applyAlignment="1" applyProtection="1">
      <alignment horizontal="left" vertical="center"/>
    </xf>
    <xf numFmtId="0" fontId="3" fillId="7" borderId="70" xfId="2" applyFont="1" applyFill="1" applyBorder="1" applyAlignment="1" applyProtection="1">
      <alignment horizontal="center"/>
      <protection locked="0" hidden="1"/>
    </xf>
    <xf numFmtId="0" fontId="3" fillId="7" borderId="70" xfId="2" applyFont="1" applyFill="1" applyBorder="1" applyAlignment="1" applyProtection="1">
      <alignment horizontal="left" vertical="center"/>
      <protection hidden="1"/>
    </xf>
    <xf numFmtId="0" fontId="4" fillId="7" borderId="62" xfId="2" applyFont="1" applyFill="1" applyBorder="1" applyAlignment="1" applyProtection="1">
      <alignment horizontal="center" vertical="center"/>
      <protection locked="0" hidden="1"/>
    </xf>
    <xf numFmtId="0" fontId="7" fillId="7" borderId="61" xfId="2" applyFont="1" applyFill="1" applyBorder="1" applyAlignment="1" applyProtection="1">
      <alignment horizontal="left" vertical="center"/>
    </xf>
    <xf numFmtId="0" fontId="16" fillId="7" borderId="60" xfId="2" applyFill="1" applyBorder="1" applyAlignment="1" applyProtection="1">
      <alignment horizontal="left"/>
      <protection hidden="1"/>
    </xf>
    <xf numFmtId="0" fontId="3" fillId="7" borderId="59" xfId="2" applyFont="1" applyFill="1" applyBorder="1" applyAlignment="1" applyProtection="1">
      <alignment horizontal="center"/>
      <protection locked="0" hidden="1"/>
    </xf>
    <xf numFmtId="0" fontId="3" fillId="7" borderId="59" xfId="2" applyFont="1" applyFill="1" applyBorder="1" applyAlignment="1" applyProtection="1">
      <alignment horizontal="left" vertical="center"/>
      <protection hidden="1"/>
    </xf>
    <xf numFmtId="0" fontId="4" fillId="7" borderId="67" xfId="2" applyFont="1" applyFill="1" applyBorder="1" applyAlignment="1" applyProtection="1">
      <alignment horizontal="center" vertical="center"/>
      <protection locked="0" hidden="1"/>
    </xf>
    <xf numFmtId="0" fontId="7" fillId="7" borderId="66" xfId="2" applyFont="1" applyFill="1" applyBorder="1" applyAlignment="1" applyProtection="1">
      <alignment horizontal="left" vertical="center"/>
    </xf>
    <xf numFmtId="0" fontId="16" fillId="7" borderId="65" xfId="2" applyFill="1" applyBorder="1" applyAlignment="1" applyProtection="1">
      <alignment horizontal="left"/>
      <protection hidden="1"/>
    </xf>
    <xf numFmtId="0" fontId="3" fillId="7" borderId="64" xfId="2" applyFont="1" applyFill="1" applyBorder="1" applyAlignment="1" applyProtection="1">
      <alignment horizontal="center"/>
      <protection locked="0" hidden="1"/>
    </xf>
    <xf numFmtId="0" fontId="3" fillId="7" borderId="64" xfId="2" applyFont="1" applyFill="1" applyBorder="1" applyAlignment="1" applyProtection="1">
      <alignment horizontal="left" vertical="center"/>
      <protection hidden="1"/>
    </xf>
    <xf numFmtId="0" fontId="3" fillId="7" borderId="58" xfId="2" applyFont="1" applyFill="1" applyBorder="1" applyAlignment="1" applyProtection="1">
      <alignment horizontal="left" vertical="center"/>
      <protection hidden="1"/>
    </xf>
    <xf numFmtId="0" fontId="3" fillId="7" borderId="53" xfId="2" applyFont="1" applyFill="1" applyBorder="1" applyAlignment="1" applyProtection="1">
      <alignment horizontal="left" vertical="center"/>
      <protection hidden="1"/>
    </xf>
    <xf numFmtId="0" fontId="3" fillId="7" borderId="63" xfId="2" applyFont="1" applyFill="1" applyBorder="1" applyAlignment="1" applyProtection="1">
      <alignment horizontal="left" vertical="center"/>
      <protection hidden="1"/>
    </xf>
    <xf numFmtId="0" fontId="7" fillId="7" borderId="68" xfId="2" applyFont="1" applyFill="1" applyBorder="1" applyAlignment="1" applyProtection="1">
      <alignment horizontal="left" vertical="center"/>
    </xf>
    <xf numFmtId="0" fontId="4" fillId="7" borderId="51" xfId="2" applyFont="1" applyFill="1" applyBorder="1" applyAlignment="1" applyProtection="1">
      <alignment horizontal="center" vertical="center"/>
      <protection locked="0" hidden="1"/>
    </xf>
    <xf numFmtId="0" fontId="7" fillId="7" borderId="50" xfId="2" applyFont="1" applyFill="1" applyBorder="1" applyAlignment="1" applyProtection="1">
      <alignment horizontal="left" vertical="center"/>
    </xf>
    <xf numFmtId="0" fontId="16" fillId="7" borderId="49" xfId="2" applyFill="1" applyBorder="1" applyAlignment="1" applyProtection="1">
      <alignment horizontal="left"/>
      <protection hidden="1"/>
    </xf>
    <xf numFmtId="0" fontId="3" fillId="7" borderId="48" xfId="2" applyFont="1" applyFill="1" applyBorder="1" applyAlignment="1" applyProtection="1">
      <alignment horizontal="center"/>
      <protection locked="0" hidden="1"/>
    </xf>
    <xf numFmtId="0" fontId="3" fillId="7" borderId="47" xfId="2" applyFont="1" applyFill="1" applyBorder="1" applyAlignment="1" applyProtection="1">
      <alignment horizontal="left" vertical="center"/>
      <protection hidden="1"/>
    </xf>
    <xf numFmtId="0" fontId="5" fillId="7" borderId="37" xfId="2" applyFont="1" applyFill="1" applyBorder="1" applyAlignment="1" applyProtection="1">
      <alignment horizontal="center" wrapText="1"/>
      <protection hidden="1"/>
    </xf>
    <xf numFmtId="0" fontId="3" fillId="7" borderId="5" xfId="2" applyFont="1" applyFill="1" applyBorder="1" applyAlignment="1" applyProtection="1">
      <alignment horizontal="center" wrapText="1"/>
      <protection hidden="1"/>
    </xf>
    <xf numFmtId="0" fontId="5" fillId="7" borderId="36" xfId="2" applyFont="1" applyFill="1" applyBorder="1" applyAlignment="1" applyProtection="1">
      <alignment horizontal="center" vertical="top" wrapText="1"/>
      <protection locked="0" hidden="1"/>
    </xf>
    <xf numFmtId="0" fontId="3" fillId="7" borderId="6" xfId="2" applyFont="1" applyFill="1" applyBorder="1" applyAlignment="1" applyProtection="1">
      <alignment horizontal="center" vertical="top" wrapText="1"/>
      <protection locked="0" hidden="1"/>
    </xf>
    <xf numFmtId="171" fontId="17" fillId="0" borderId="4" xfId="2" applyNumberFormat="1" applyFont="1" applyBorder="1" applyAlignment="1" applyProtection="1">
      <alignment vertical="center"/>
      <protection hidden="1"/>
    </xf>
    <xf numFmtId="171" fontId="17" fillId="0" borderId="79" xfId="2" applyNumberFormat="1" applyFont="1" applyBorder="1" applyAlignment="1" applyProtection="1">
      <alignment vertical="center"/>
      <protection hidden="1"/>
    </xf>
    <xf numFmtId="170" fontId="5" fillId="0" borderId="19" xfId="2" applyNumberFormat="1" applyFont="1" applyBorder="1" applyAlignment="1" applyProtection="1">
      <alignment horizontal="center" vertical="center"/>
      <protection hidden="1"/>
    </xf>
    <xf numFmtId="0" fontId="5" fillId="8" borderId="44" xfId="2" applyFont="1" applyFill="1" applyBorder="1" applyAlignment="1" applyProtection="1">
      <alignment horizontal="justify" vertical="center" wrapText="1"/>
      <protection locked="0" hidden="1"/>
    </xf>
    <xf numFmtId="0" fontId="3" fillId="8" borderId="44" xfId="2" applyFont="1" applyFill="1" applyBorder="1" applyAlignment="1" applyProtection="1">
      <alignment horizontal="justify" vertical="center" wrapText="1"/>
      <protection locked="0" hidden="1"/>
    </xf>
    <xf numFmtId="0" fontId="42" fillId="0" borderId="0" xfId="2" applyFont="1" applyProtection="1">
      <protection locked="0"/>
    </xf>
    <xf numFmtId="0" fontId="6" fillId="0" borderId="19" xfId="2" applyFont="1" applyBorder="1" applyAlignment="1" applyProtection="1">
      <alignment vertical="center" wrapText="1"/>
      <protection hidden="1"/>
    </xf>
    <xf numFmtId="0" fontId="5" fillId="0" borderId="27" xfId="2" applyFont="1" applyBorder="1" applyAlignment="1" applyProtection="1">
      <alignment horizontal="center" vertical="center" wrapText="1"/>
      <protection hidden="1"/>
    </xf>
    <xf numFmtId="0" fontId="22" fillId="9" borderId="13" xfId="2" applyFont="1" applyFill="1" applyBorder="1" applyAlignment="1" applyProtection="1">
      <alignment horizontal="left" vertical="top" wrapText="1"/>
    </xf>
    <xf numFmtId="0" fontId="7" fillId="9" borderId="22" xfId="2" applyFont="1" applyFill="1" applyBorder="1" applyAlignment="1" applyProtection="1">
      <alignment vertical="center" wrapText="1"/>
      <protection locked="0"/>
    </xf>
    <xf numFmtId="0" fontId="5" fillId="9" borderId="21" xfId="2" applyFont="1" applyFill="1" applyBorder="1" applyAlignment="1" applyProtection="1">
      <alignment horizontal="center" vertical="center" wrapText="1"/>
      <protection hidden="1"/>
    </xf>
    <xf numFmtId="0" fontId="21" fillId="0" borderId="43" xfId="2" applyFont="1" applyBorder="1" applyAlignment="1" applyProtection="1">
      <alignment horizontal="center" wrapText="1"/>
      <protection hidden="1"/>
    </xf>
    <xf numFmtId="0" fontId="2" fillId="7" borderId="39" xfId="2" applyFont="1" applyFill="1" applyBorder="1" applyAlignment="1" applyProtection="1">
      <alignment horizontal="center" vertical="top" wrapText="1"/>
      <protection locked="0" hidden="1"/>
    </xf>
    <xf numFmtId="0" fontId="4" fillId="7" borderId="38" xfId="2" applyFont="1" applyFill="1" applyBorder="1" applyAlignment="1" applyProtection="1">
      <alignment horizontal="center" vertical="top" wrapText="1"/>
      <protection locked="0" hidden="1"/>
    </xf>
    <xf numFmtId="49" fontId="5" fillId="7" borderId="35" xfId="2" applyNumberFormat="1" applyFont="1" applyFill="1" applyBorder="1" applyAlignment="1" applyProtection="1">
      <alignment horizontal="center" vertical="top" wrapText="1"/>
      <protection locked="0" hidden="1"/>
    </xf>
    <xf numFmtId="0" fontId="3" fillId="7" borderId="34" xfId="2" applyFont="1" applyFill="1" applyBorder="1" applyAlignment="1" applyProtection="1">
      <alignment horizontal="center" vertical="top" wrapText="1"/>
      <protection locked="0" hidden="1"/>
    </xf>
    <xf numFmtId="0" fontId="5" fillId="0" borderId="22" xfId="2" applyFont="1" applyBorder="1" applyAlignment="1" applyProtection="1">
      <alignment horizontal="justify" vertical="center" wrapText="1"/>
      <protection hidden="1"/>
    </xf>
    <xf numFmtId="0" fontId="5" fillId="0" borderId="28" xfId="2" applyFont="1" applyBorder="1" applyAlignment="1" applyProtection="1">
      <alignment horizontal="center" vertical="center" wrapText="1"/>
      <protection hidden="1"/>
    </xf>
    <xf numFmtId="0" fontId="5" fillId="0" borderId="22" xfId="2" applyFont="1" applyBorder="1" applyAlignment="1" applyProtection="1">
      <alignment vertical="center" wrapText="1"/>
      <protection hidden="1"/>
    </xf>
    <xf numFmtId="0" fontId="20" fillId="0" borderId="25" xfId="2" applyFont="1" applyBorder="1" applyAlignment="1" applyProtection="1">
      <alignment vertical="center"/>
      <protection hidden="1"/>
    </xf>
    <xf numFmtId="0" fontId="5" fillId="0" borderId="1" xfId="2" applyFont="1" applyBorder="1" applyAlignment="1" applyProtection="1">
      <alignment horizontal="center" vertical="center" wrapText="1"/>
      <protection hidden="1"/>
    </xf>
    <xf numFmtId="0" fontId="20" fillId="0" borderId="25" xfId="2" applyFont="1" applyBorder="1" applyAlignment="1" applyProtection="1">
      <alignment vertical="center" wrapText="1"/>
      <protection hidden="1"/>
    </xf>
    <xf numFmtId="0" fontId="5" fillId="0" borderId="13" xfId="2" applyFont="1" applyBorder="1" applyAlignment="1" applyProtection="1">
      <alignment vertical="center" wrapText="1"/>
      <protection hidden="1"/>
    </xf>
    <xf numFmtId="0" fontId="6" fillId="0" borderId="16" xfId="2" applyFont="1" applyBorder="1" applyAlignment="1" applyProtection="1">
      <alignment vertical="center" wrapText="1"/>
      <protection hidden="1"/>
    </xf>
    <xf numFmtId="0" fontId="5" fillId="0" borderId="23" xfId="2" applyFont="1" applyBorder="1" applyAlignment="1" applyProtection="1">
      <alignment horizontal="center" vertical="center" wrapText="1"/>
      <protection hidden="1"/>
    </xf>
    <xf numFmtId="0" fontId="5" fillId="0" borderId="0" xfId="2" applyFont="1" applyBorder="1" applyAlignment="1" applyProtection="1">
      <alignment horizontal="justify" wrapText="1"/>
      <protection hidden="1"/>
    </xf>
    <xf numFmtId="0" fontId="16" fillId="0" borderId="0" xfId="2" applyFont="1" applyBorder="1" applyAlignment="1" applyProtection="1">
      <alignment horizontal="center"/>
      <protection hidden="1"/>
    </xf>
    <xf numFmtId="0" fontId="6" fillId="0" borderId="0" xfId="2" applyFont="1" applyBorder="1" applyAlignment="1" applyProtection="1">
      <alignment horizontal="center" vertical="center" wrapText="1"/>
      <protection hidden="1"/>
    </xf>
    <xf numFmtId="0" fontId="16" fillId="0" borderId="14" xfId="2" applyBorder="1" applyAlignment="1" applyProtection="1">
      <alignment horizontal="center"/>
      <protection hidden="1"/>
    </xf>
    <xf numFmtId="0" fontId="5" fillId="0" borderId="13" xfId="2" applyFont="1" applyBorder="1" applyAlignment="1" applyProtection="1">
      <alignment horizontal="left" vertical="top" wrapText="1"/>
      <protection hidden="1"/>
    </xf>
    <xf numFmtId="0" fontId="4" fillId="0" borderId="8" xfId="2" applyFont="1" applyBorder="1" applyAlignment="1" applyProtection="1">
      <alignment horizontal="center" vertical="center" wrapText="1"/>
      <protection hidden="1"/>
    </xf>
    <xf numFmtId="0" fontId="3" fillId="0" borderId="1" xfId="2" applyFont="1" applyBorder="1" applyAlignment="1" applyProtection="1">
      <alignment vertical="center" wrapText="1"/>
      <protection hidden="1"/>
    </xf>
    <xf numFmtId="0" fontId="4" fillId="0" borderId="1" xfId="2" applyFont="1" applyBorder="1" applyAlignment="1" applyProtection="1">
      <alignment horizontal="center" vertical="center" wrapText="1"/>
      <protection hidden="1"/>
    </xf>
    <xf numFmtId="0" fontId="4" fillId="0" borderId="1" xfId="2" applyFont="1" applyBorder="1" applyAlignment="1" applyProtection="1">
      <alignment horizontal="left" vertical="top" wrapText="1"/>
      <protection hidden="1"/>
    </xf>
    <xf numFmtId="0" fontId="4" fillId="0" borderId="1" xfId="2" applyFont="1" applyBorder="1" applyAlignment="1" applyProtection="1">
      <alignment vertical="top" wrapText="1"/>
      <protection hidden="1"/>
    </xf>
    <xf numFmtId="0" fontId="22" fillId="0" borderId="0" xfId="2" applyFont="1" applyBorder="1" applyAlignment="1" applyProtection="1">
      <alignment horizontal="left" vertical="center" wrapText="1"/>
      <protection hidden="1"/>
    </xf>
    <xf numFmtId="0" fontId="10" fillId="0" borderId="10" xfId="1" applyFont="1" applyBorder="1" applyAlignment="1" applyProtection="1">
      <alignment horizontal="center" vertical="center"/>
      <protection locked="0" hidden="1"/>
    </xf>
    <xf numFmtId="0" fontId="3" fillId="8" borderId="1" xfId="2" applyFont="1" applyFill="1" applyBorder="1" applyAlignment="1" applyProtection="1">
      <alignment horizontal="left" vertical="center" wrapText="1"/>
      <protection hidden="1"/>
    </xf>
    <xf numFmtId="0" fontId="13" fillId="3" borderId="12" xfId="2" applyFont="1" applyFill="1" applyBorder="1" applyAlignment="1" applyProtection="1">
      <alignment horizontal="center" vertical="center" wrapText="1"/>
      <protection hidden="1"/>
    </xf>
    <xf numFmtId="0" fontId="12" fillId="8" borderId="1" xfId="2" applyFont="1" applyFill="1" applyBorder="1" applyAlignment="1" applyProtection="1">
      <alignment horizontal="center" vertical="center"/>
      <protection locked="0"/>
    </xf>
    <xf numFmtId="0" fontId="4" fillId="0" borderId="3" xfId="2" applyFont="1" applyBorder="1" applyAlignment="1" applyProtection="1">
      <alignment horizontal="center" vertical="center" wrapText="1"/>
      <protection hidden="1"/>
    </xf>
    <xf numFmtId="0" fontId="3" fillId="0" borderId="1" xfId="2" applyFont="1" applyBorder="1" applyAlignment="1" applyProtection="1">
      <alignment vertical="top" wrapText="1"/>
      <protection hidden="1"/>
    </xf>
    <xf numFmtId="0" fontId="4" fillId="0" borderId="1" xfId="2" applyFont="1" applyBorder="1" applyAlignment="1" applyProtection="1">
      <alignment horizontal="left" vertical="center" wrapText="1"/>
      <protection hidden="1"/>
    </xf>
    <xf numFmtId="0" fontId="5" fillId="0" borderId="1" xfId="2" applyFont="1" applyBorder="1" applyAlignment="1" applyProtection="1">
      <alignment horizontal="left" vertical="center" wrapText="1"/>
      <protection hidden="1"/>
    </xf>
    <xf numFmtId="0" fontId="4" fillId="0" borderId="2" xfId="2" applyFont="1" applyBorder="1" applyAlignment="1" applyProtection="1">
      <alignment horizontal="left" vertical="top" wrapText="1"/>
      <protection hidden="1"/>
    </xf>
    <xf numFmtId="0" fontId="2" fillId="0" borderId="1" xfId="2" applyFont="1" applyBorder="1" applyAlignment="1" applyProtection="1">
      <alignment horizontal="center" vertical="center" wrapText="1"/>
      <protection locked="0" hidden="1"/>
    </xf>
    <xf numFmtId="0" fontId="4" fillId="0" borderId="3" xfId="2" applyFont="1" applyBorder="1" applyAlignment="1" applyProtection="1">
      <alignment horizontal="center" vertical="center" wrapText="1"/>
      <protection locked="0" hidden="1"/>
    </xf>
    <xf numFmtId="164" fontId="2" fillId="0" borderId="5" xfId="2" applyNumberFormat="1" applyFont="1" applyBorder="1" applyAlignment="1" applyProtection="1">
      <alignment horizontal="center" vertical="center" wrapText="1"/>
      <protection hidden="1"/>
    </xf>
    <xf numFmtId="4" fontId="2" fillId="0" borderId="3" xfId="2" applyNumberFormat="1" applyFont="1" applyBorder="1" applyAlignment="1" applyProtection="1">
      <alignment horizontal="center" vertical="center" wrapText="1"/>
      <protection hidden="1"/>
    </xf>
    <xf numFmtId="0" fontId="3" fillId="0" borderId="1" xfId="2" applyFont="1" applyBorder="1" applyAlignment="1" applyProtection="1">
      <alignment vertical="center" wrapText="1"/>
      <protection locked="0" hidden="1"/>
    </xf>
    <xf numFmtId="164" fontId="2" fillId="0" borderId="7" xfId="2" applyNumberFormat="1" applyFont="1" applyBorder="1" applyAlignment="1" applyProtection="1">
      <alignment horizontal="center" vertical="center" wrapText="1"/>
      <protection hidden="1"/>
    </xf>
    <xf numFmtId="4" fontId="2" fillId="0" borderId="8" xfId="2" applyNumberFormat="1" applyFont="1" applyBorder="1" applyAlignment="1" applyProtection="1">
      <alignment horizontal="center" vertical="center" wrapText="1"/>
      <protection hidden="1"/>
    </xf>
    <xf numFmtId="0" fontId="5" fillId="0" borderId="1" xfId="2" applyFont="1" applyBorder="1" applyAlignment="1" applyProtection="1">
      <alignment horizontal="left" vertical="center" wrapText="1"/>
      <protection locked="0" hidden="1"/>
    </xf>
    <xf numFmtId="4" fontId="5" fillId="0" borderId="9" xfId="2" applyNumberFormat="1" applyFont="1" applyBorder="1" applyAlignment="1" applyProtection="1">
      <alignment horizontal="center" vertical="center" wrapText="1"/>
      <protection hidden="1"/>
    </xf>
    <xf numFmtId="0" fontId="5" fillId="0" borderId="2" xfId="2" applyFont="1" applyBorder="1" applyAlignment="1" applyProtection="1">
      <alignment horizontal="left" vertical="top" wrapText="1"/>
      <protection locked="0" hidden="1"/>
    </xf>
    <xf numFmtId="0" fontId="6" fillId="0" borderId="0" xfId="2" applyFont="1" applyBorder="1" applyAlignment="1" applyProtection="1">
      <alignment horizontal="center" wrapText="1"/>
    </xf>
    <xf numFmtId="164" fontId="2" fillId="0" borderId="6" xfId="2" applyNumberFormat="1" applyFont="1" applyBorder="1" applyAlignment="1" applyProtection="1">
      <alignment horizontal="center" vertical="center" wrapText="1"/>
      <protection hidden="1"/>
    </xf>
    <xf numFmtId="4" fontId="2" fillId="0" borderId="4" xfId="2" applyNumberFormat="1" applyFont="1" applyBorder="1" applyAlignment="1" applyProtection="1">
      <alignment horizontal="center" vertical="center" wrapText="1"/>
      <protection hidden="1"/>
    </xf>
    <xf numFmtId="0" fontId="22" fillId="0" borderId="0" xfId="2" applyFont="1" applyBorder="1" applyAlignment="1" applyProtection="1">
      <alignment horizontal="left" vertical="center" wrapText="1"/>
      <protection locked="0" hidden="1"/>
    </xf>
    <xf numFmtId="0" fontId="2" fillId="0" borderId="2" xfId="2" applyFont="1" applyBorder="1" applyAlignment="1" applyProtection="1">
      <alignment vertical="top" wrapText="1"/>
      <protection hidden="1"/>
    </xf>
    <xf numFmtId="0" fontId="22" fillId="0" borderId="0" xfId="2" applyFont="1" applyBorder="1" applyAlignment="1" applyProtection="1">
      <alignment horizontal="left" vertical="center"/>
      <protection locked="0" hidden="1"/>
    </xf>
    <xf numFmtId="0" fontId="2" fillId="0" borderId="2" xfId="2" applyFont="1" applyBorder="1" applyAlignment="1" applyProtection="1">
      <alignment horizontal="left" vertical="center" wrapText="1"/>
      <protection hidden="1"/>
    </xf>
    <xf numFmtId="0" fontId="2" fillId="0" borderId="2" xfId="2" applyFont="1" applyBorder="1" applyAlignment="1" applyProtection="1">
      <alignment horizontal="left" vertical="top" wrapText="1"/>
      <protection hidden="1"/>
    </xf>
    <xf numFmtId="0" fontId="2" fillId="0" borderId="2" xfId="2" applyFont="1" applyBorder="1" applyAlignment="1" applyProtection="1">
      <alignment horizontal="left" wrapText="1"/>
      <protection hidden="1"/>
    </xf>
    <xf numFmtId="0" fontId="22" fillId="0" borderId="10" xfId="2" applyFont="1" applyBorder="1" applyAlignment="1" applyProtection="1">
      <alignment horizontal="left"/>
      <protection locked="0" hidden="1"/>
    </xf>
    <xf numFmtId="0" fontId="13" fillId="8" borderId="10" xfId="2" applyFont="1" applyFill="1" applyBorder="1" applyAlignment="1" applyProtection="1">
      <alignment horizontal="center"/>
      <protection locked="0" hidden="1"/>
    </xf>
    <xf numFmtId="0" fontId="5" fillId="8" borderId="11" xfId="2" applyFont="1" applyFill="1" applyBorder="1" applyAlignment="1" applyProtection="1">
      <alignment horizontal="justify" vertical="center" wrapText="1"/>
      <protection locked="0" hidden="1"/>
    </xf>
    <xf numFmtId="0" fontId="7" fillId="8" borderId="12" xfId="2" applyFont="1" applyFill="1" applyBorder="1" applyAlignment="1" applyProtection="1">
      <alignment horizontal="center" vertical="center" wrapText="1"/>
      <protection locked="0" hidden="1"/>
    </xf>
    <xf numFmtId="0" fontId="16" fillId="0" borderId="1" xfId="2" applyFont="1" applyBorder="1" applyAlignment="1" applyProtection="1">
      <alignment horizontal="center" vertical="center"/>
      <protection locked="0"/>
    </xf>
    <xf numFmtId="0" fontId="2" fillId="0" borderId="1" xfId="2" applyFont="1" applyBorder="1" applyAlignment="1" applyProtection="1">
      <alignment horizontal="center" vertical="center" wrapText="1"/>
      <protection hidden="1"/>
    </xf>
    <xf numFmtId="0" fontId="4" fillId="0" borderId="11" xfId="2" applyFont="1" applyBorder="1" applyAlignment="1" applyProtection="1">
      <alignment horizontal="center" vertical="center" wrapText="1"/>
      <protection hidden="1"/>
    </xf>
    <xf numFmtId="0" fontId="4" fillId="7" borderId="1" xfId="2" applyFont="1" applyFill="1" applyBorder="1" applyAlignment="1" applyProtection="1">
      <alignment horizontal="center" vertical="center" wrapText="1"/>
      <protection locked="0" hidden="1"/>
    </xf>
    <xf numFmtId="0" fontId="37" fillId="7" borderId="1" xfId="2" applyFont="1" applyFill="1" applyBorder="1" applyAlignment="1" applyProtection="1">
      <alignment horizontal="center" wrapText="1" readingOrder="1"/>
    </xf>
    <xf numFmtId="0" fontId="26" fillId="7" borderId="1" xfId="2" applyFont="1" applyFill="1" applyBorder="1" applyAlignment="1" applyProtection="1">
      <alignment horizontal="center" wrapText="1" readingOrder="1"/>
    </xf>
    <xf numFmtId="0" fontId="28" fillId="0" borderId="1" xfId="2" applyFont="1" applyBorder="1" applyAlignment="1" applyProtection="1">
      <alignment horizontal="center" vertical="center" wrapText="1"/>
      <protection hidden="1"/>
    </xf>
    <xf numFmtId="0" fontId="28" fillId="0" borderId="1" xfId="2" applyFont="1" applyBorder="1" applyAlignment="1" applyProtection="1">
      <alignment horizontal="center" vertical="center" wrapText="1"/>
      <protection locked="0" hidden="1"/>
    </xf>
    <xf numFmtId="0" fontId="5" fillId="0" borderId="1" xfId="2" applyFont="1" applyBorder="1" applyAlignment="1" applyProtection="1">
      <alignment vertical="top" wrapText="1"/>
      <protection hidden="1"/>
    </xf>
    <xf numFmtId="0" fontId="2" fillId="0" borderId="1" xfId="2" applyFont="1" applyBorder="1" applyAlignment="1" applyProtection="1">
      <alignment vertical="center" wrapText="1"/>
      <protection hidden="1"/>
    </xf>
    <xf numFmtId="4" fontId="2" fillId="0" borderId="1" xfId="2" applyNumberFormat="1" applyFont="1" applyBorder="1" applyAlignment="1" applyProtection="1">
      <alignment horizontal="center" vertical="center" wrapText="1"/>
      <protection hidden="1"/>
    </xf>
    <xf numFmtId="0" fontId="3" fillId="0" borderId="0" xfId="2" applyFont="1" applyBorder="1" applyAlignment="1" applyProtection="1">
      <alignment horizontal="left" vertical="top" wrapText="1"/>
    </xf>
    <xf numFmtId="0" fontId="29" fillId="0" borderId="0" xfId="2" applyFont="1" applyBorder="1" applyAlignment="1" applyProtection="1">
      <alignment horizontal="center" vertical="top" wrapText="1"/>
    </xf>
    <xf numFmtId="0" fontId="22" fillId="0" borderId="10" xfId="2" applyFont="1" applyBorder="1" applyAlignment="1" applyProtection="1">
      <alignment horizontal="left"/>
      <protection hidden="1"/>
    </xf>
    <xf numFmtId="0" fontId="13" fillId="8" borderId="10" xfId="2" applyFont="1" applyFill="1" applyBorder="1" applyAlignment="1" applyProtection="1">
      <alignment horizontal="center"/>
      <protection hidden="1"/>
    </xf>
    <xf numFmtId="0" fontId="5" fillId="0" borderId="1" xfId="2" applyFont="1" applyBorder="1" applyAlignment="1" applyProtection="1">
      <alignment vertical="center" wrapText="1"/>
      <protection hidden="1"/>
    </xf>
    <xf numFmtId="4" fontId="5" fillId="0" borderId="1" xfId="2" applyNumberFormat="1" applyFont="1" applyBorder="1" applyAlignment="1" applyProtection="1">
      <alignment horizontal="center" vertical="center" wrapText="1"/>
      <protection hidden="1"/>
    </xf>
    <xf numFmtId="0" fontId="38" fillId="7" borderId="1" xfId="2" applyFont="1" applyFill="1" applyBorder="1" applyAlignment="1" applyProtection="1">
      <alignment horizontal="center" vertical="center" wrapText="1" readingOrder="1"/>
    </xf>
    <xf numFmtId="0" fontId="37" fillId="7" borderId="1" xfId="2" applyFont="1" applyFill="1" applyBorder="1" applyAlignment="1" applyProtection="1">
      <alignment horizontal="center" vertical="center" wrapText="1" readingOrder="1"/>
    </xf>
    <xf numFmtId="0" fontId="42" fillId="0" borderId="0" xfId="2" applyFont="1" applyBorder="1" applyAlignment="1" applyProtection="1">
      <alignment horizontal="left" vertical="center"/>
      <protection locked="0" hidden="1"/>
    </xf>
    <xf numFmtId="0" fontId="32" fillId="5" borderId="82" xfId="2" applyFont="1" applyFill="1" applyBorder="1" applyAlignment="1" applyProtection="1">
      <alignment horizontal="center" vertical="top" wrapText="1"/>
      <protection hidden="1"/>
    </xf>
    <xf numFmtId="0" fontId="5" fillId="6" borderId="1" xfId="2" applyFont="1" applyFill="1" applyBorder="1" applyAlignment="1" applyProtection="1">
      <alignment horizontal="left" vertical="center"/>
      <protection hidden="1"/>
    </xf>
    <xf numFmtId="0" fontId="5" fillId="0" borderId="1" xfId="2" applyFont="1" applyBorder="1" applyAlignment="1" applyProtection="1">
      <alignment horizontal="center" vertical="center" wrapText="1"/>
      <protection locked="0" hidden="1"/>
    </xf>
    <xf numFmtId="0" fontId="5" fillId="0" borderId="1" xfId="2" applyFont="1" applyBorder="1" applyAlignment="1" applyProtection="1">
      <alignment horizontal="center" vertical="top"/>
      <protection hidden="1"/>
    </xf>
    <xf numFmtId="0" fontId="5" fillId="0" borderId="1" xfId="2" applyFont="1" applyBorder="1" applyAlignment="1" applyProtection="1">
      <alignment horizontal="center" vertical="top" wrapText="1"/>
      <protection hidden="1"/>
    </xf>
    <xf numFmtId="0" fontId="3" fillId="10" borderId="80" xfId="2" applyFont="1" applyFill="1" applyBorder="1" applyAlignment="1" applyProtection="1">
      <alignment horizontal="center" vertical="center" wrapText="1"/>
      <protection hidden="1"/>
    </xf>
    <xf numFmtId="0" fontId="3" fillId="7" borderId="70" xfId="2" applyFont="1" applyFill="1" applyBorder="1" applyAlignment="1" applyProtection="1">
      <alignment horizontal="center" vertical="center" wrapText="1"/>
      <protection locked="0" hidden="1"/>
    </xf>
    <xf numFmtId="0" fontId="2" fillId="0" borderId="74" xfId="2" applyFont="1" applyBorder="1" applyAlignment="1" applyProtection="1">
      <alignment horizontal="center" vertical="center" wrapText="1"/>
      <protection locked="0" hidden="1"/>
    </xf>
    <xf numFmtId="0" fontId="4" fillId="0" borderId="73" xfId="2" applyFont="1" applyBorder="1" applyAlignment="1" applyProtection="1">
      <alignment horizontal="left" vertical="center" wrapText="1"/>
      <protection hidden="1"/>
    </xf>
    <xf numFmtId="0" fontId="2" fillId="0" borderId="28" xfId="2" applyFont="1" applyBorder="1" applyAlignment="1" applyProtection="1">
      <alignment horizontal="center" vertical="center" wrapText="1"/>
      <protection locked="0" hidden="1"/>
    </xf>
    <xf numFmtId="0" fontId="4" fillId="0" borderId="28" xfId="2" applyFont="1" applyBorder="1" applyAlignment="1" applyProtection="1">
      <alignment horizontal="left" vertical="center" wrapText="1"/>
      <protection hidden="1"/>
    </xf>
    <xf numFmtId="0" fontId="16" fillId="0" borderId="28" xfId="2" applyBorder="1" applyAlignment="1" applyProtection="1">
      <alignment horizontal="center" vertical="center" wrapText="1"/>
      <protection locked="0" hidden="1"/>
    </xf>
    <xf numFmtId="0" fontId="4" fillId="0" borderId="28" xfId="2" applyFont="1" applyBorder="1" applyAlignment="1" applyProtection="1">
      <alignment horizontal="left" vertical="top" wrapText="1"/>
      <protection hidden="1"/>
    </xf>
    <xf numFmtId="0" fontId="5" fillId="0" borderId="0" xfId="2" applyFont="1" applyBorder="1" applyAlignment="1" applyProtection="1">
      <alignment horizontal="left" vertical="top" wrapText="1"/>
      <protection hidden="1"/>
    </xf>
    <xf numFmtId="0" fontId="7" fillId="0" borderId="0" xfId="2" applyFont="1" applyBorder="1" applyAlignment="1" applyProtection="1">
      <alignment horizontal="justify" wrapText="1"/>
      <protection locked="0" hidden="1"/>
    </xf>
    <xf numFmtId="0" fontId="6" fillId="0" borderId="0" xfId="2" applyFont="1" applyBorder="1" applyAlignment="1" applyProtection="1">
      <alignment horizontal="center" vertical="center" wrapText="1"/>
      <protection locked="0" hidden="1"/>
    </xf>
    <xf numFmtId="0" fontId="16" fillId="0" borderId="52" xfId="2" applyBorder="1" applyAlignment="1" applyProtection="1">
      <alignment horizontal="center" vertical="center" wrapText="1"/>
      <protection locked="0" hidden="1"/>
    </xf>
    <xf numFmtId="0" fontId="4" fillId="0" borderId="52" xfId="2" applyFont="1" applyBorder="1" applyAlignment="1" applyProtection="1">
      <alignment horizontal="left" vertical="center" wrapText="1"/>
      <protection hidden="1"/>
    </xf>
    <xf numFmtId="0" fontId="5" fillId="0" borderId="46" xfId="2" applyFont="1" applyBorder="1" applyAlignment="1" applyProtection="1">
      <alignment horizontal="left" vertical="center"/>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showGridLines="0" zoomScale="90" zoomScaleNormal="90" workbookViewId="0">
      <selection activeCell="F15" sqref="F15"/>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3" width="11.7109375" style="1"/>
    <col min="16384" max="16384" width="10.5703125" style="1" customWidth="1"/>
  </cols>
  <sheetData>
    <row r="1" spans="1:6" ht="14.25" customHeight="1" thickBot="1">
      <c r="A1" s="193" t="s">
        <v>94</v>
      </c>
      <c r="B1" s="193"/>
      <c r="C1" s="193"/>
      <c r="D1" s="193"/>
      <c r="E1" s="194" t="s">
        <v>93</v>
      </c>
      <c r="F1" s="195">
        <v>2024</v>
      </c>
    </row>
    <row r="2" spans="1:6" ht="21" customHeight="1" thickBot="1">
      <c r="A2" s="193"/>
      <c r="B2" s="193"/>
      <c r="C2" s="193"/>
      <c r="D2" s="193"/>
      <c r="E2" s="194"/>
      <c r="F2" s="195"/>
    </row>
    <row r="3" spans="1:6" ht="20.25" customHeight="1" thickBot="1">
      <c r="A3" s="193"/>
      <c r="B3" s="193"/>
      <c r="C3" s="193"/>
      <c r="D3" s="193"/>
      <c r="E3" s="194"/>
      <c r="F3" s="195"/>
    </row>
    <row r="4" spans="1:6" ht="15" customHeight="1" thickBot="1">
      <c r="A4" s="196" t="s">
        <v>92</v>
      </c>
      <c r="B4" s="196"/>
      <c r="C4" s="196"/>
      <c r="D4" s="196"/>
      <c r="E4" s="196"/>
      <c r="F4" s="196"/>
    </row>
    <row r="5" spans="1:6">
      <c r="A5" s="34" t="s">
        <v>91</v>
      </c>
      <c r="B5" s="33"/>
      <c r="C5" s="32" t="s">
        <v>90</v>
      </c>
      <c r="D5" s="31"/>
      <c r="E5" s="31"/>
      <c r="F5" s="30"/>
    </row>
    <row r="6" spans="1:6">
      <c r="A6" s="197"/>
      <c r="B6" s="197"/>
      <c r="C6" s="198"/>
      <c r="D6" s="198"/>
      <c r="E6" s="198"/>
      <c r="F6" s="198"/>
    </row>
    <row r="7" spans="1:6" ht="46.5" customHeight="1">
      <c r="A7" s="197"/>
      <c r="B7" s="197"/>
      <c r="C7" s="198"/>
      <c r="D7" s="198"/>
      <c r="E7" s="198"/>
      <c r="F7" s="198"/>
    </row>
    <row r="8" spans="1:6" hidden="1">
      <c r="A8" s="197"/>
      <c r="B8" s="197"/>
      <c r="C8" s="198"/>
      <c r="D8" s="198"/>
      <c r="E8" s="198"/>
      <c r="F8" s="198"/>
    </row>
    <row r="9" spans="1:6">
      <c r="A9" s="181" t="s">
        <v>89</v>
      </c>
      <c r="B9" s="199"/>
      <c r="C9" s="182" t="s">
        <v>88</v>
      </c>
      <c r="D9" s="200"/>
      <c r="E9" s="200"/>
      <c r="F9" s="200"/>
    </row>
    <row r="10" spans="1:6" ht="12" customHeight="1" thickBot="1">
      <c r="A10" s="183"/>
      <c r="B10" s="199"/>
      <c r="C10" s="184" t="s">
        <v>87</v>
      </c>
      <c r="D10" s="200"/>
      <c r="E10" s="200"/>
      <c r="F10" s="200"/>
    </row>
    <row r="11" spans="1:6" ht="13.5" hidden="1" customHeight="1">
      <c r="A11" s="29"/>
      <c r="B11" s="28"/>
      <c r="C11" s="27"/>
      <c r="D11" s="26"/>
      <c r="E11" s="26"/>
      <c r="F11" s="25"/>
    </row>
    <row r="12" spans="1:6" ht="26.25" customHeight="1" thickBot="1">
      <c r="A12" s="24" t="s">
        <v>4</v>
      </c>
      <c r="B12" s="201" t="s">
        <v>86</v>
      </c>
      <c r="C12" s="201"/>
      <c r="D12" s="202" t="s">
        <v>85</v>
      </c>
      <c r="E12" s="202"/>
      <c r="F12" s="23" t="s">
        <v>9</v>
      </c>
    </row>
    <row r="13" spans="1:6" ht="15" customHeight="1" thickBot="1">
      <c r="A13" s="11">
        <v>1</v>
      </c>
      <c r="B13" s="203" t="s">
        <v>84</v>
      </c>
      <c r="C13" s="203"/>
      <c r="D13" s="203"/>
      <c r="E13" s="203"/>
      <c r="F13" s="22"/>
    </row>
    <row r="14" spans="1:6" ht="33" customHeight="1">
      <c r="A14" s="15" t="s">
        <v>83</v>
      </c>
      <c r="B14" s="191" t="s">
        <v>82</v>
      </c>
      <c r="C14" s="191"/>
      <c r="D14" s="192" t="s">
        <v>63</v>
      </c>
      <c r="E14" s="192"/>
      <c r="F14" s="21"/>
    </row>
    <row r="15" spans="1:6" ht="17.25" customHeight="1">
      <c r="A15" s="19" t="s">
        <v>81</v>
      </c>
      <c r="B15" s="204" t="s">
        <v>80</v>
      </c>
      <c r="C15" s="204"/>
      <c r="D15" s="205" t="s">
        <v>79</v>
      </c>
      <c r="E15" s="205"/>
      <c r="F15" s="20" t="str">
        <f>IF((ISBLANK(Przeładunek!C23)),"",Przeładunek!C23)</f>
        <v/>
      </c>
    </row>
    <row r="16" spans="1:6" ht="62.25" customHeight="1">
      <c r="A16" s="19" t="s">
        <v>78</v>
      </c>
      <c r="B16" s="206" t="s">
        <v>77</v>
      </c>
      <c r="C16" s="206"/>
      <c r="D16" s="205" t="s">
        <v>76</v>
      </c>
      <c r="E16" s="205"/>
      <c r="F16" s="18" t="str">
        <f>IF((ISBLANK(Kotły!E38)),"",Kotły!E38)</f>
        <v xml:space="preserve"> </v>
      </c>
    </row>
    <row r="17" spans="1:6" ht="15" customHeight="1">
      <c r="A17" s="19" t="s">
        <v>75</v>
      </c>
      <c r="B17" s="204" t="s">
        <v>74</v>
      </c>
      <c r="C17" s="204"/>
      <c r="D17" s="205" t="s">
        <v>73</v>
      </c>
      <c r="E17" s="205"/>
      <c r="F17" s="18" t="str">
        <f>IF((ISBLANK(Transport!F123)),"",Transport!F123)</f>
        <v/>
      </c>
    </row>
    <row r="18" spans="1:6" ht="15" customHeight="1" thickBot="1">
      <c r="A18" s="13" t="s">
        <v>72</v>
      </c>
      <c r="B18" s="208" t="s">
        <v>71</v>
      </c>
      <c r="C18" s="208"/>
      <c r="D18" s="209" t="s">
        <v>70</v>
      </c>
      <c r="E18" s="209"/>
      <c r="F18" s="17"/>
    </row>
    <row r="19" spans="1:6" ht="33.75" customHeight="1" thickBot="1">
      <c r="A19" s="11" t="s">
        <v>10</v>
      </c>
      <c r="B19" s="207" t="s">
        <v>69</v>
      </c>
      <c r="C19" s="207"/>
      <c r="D19" s="207"/>
      <c r="E19" s="207"/>
      <c r="F19" s="10" t="str">
        <f>IF(SUM(F14:F18)=0," ",ROUND(SUM(F14:F18),0))</f>
        <v xml:space="preserve"> </v>
      </c>
    </row>
    <row r="20" spans="1:6" ht="22.5" customHeight="1" thickBot="1">
      <c r="A20" s="11">
        <v>2</v>
      </c>
      <c r="B20" s="203" t="s">
        <v>68</v>
      </c>
      <c r="C20" s="203"/>
      <c r="D20" s="203"/>
      <c r="E20" s="203"/>
      <c r="F20" s="16"/>
    </row>
    <row r="21" spans="1:6" ht="20.25" customHeight="1">
      <c r="A21" s="15" t="s">
        <v>67</v>
      </c>
      <c r="B21" s="191" t="s">
        <v>66</v>
      </c>
      <c r="C21" s="191"/>
      <c r="D21" s="205" t="s">
        <v>63</v>
      </c>
      <c r="E21" s="205"/>
      <c r="F21" s="14"/>
    </row>
    <row r="22" spans="1:6" ht="20.25" customHeight="1" thickBot="1">
      <c r="A22" s="13" t="s">
        <v>65</v>
      </c>
      <c r="B22" s="208" t="s">
        <v>64</v>
      </c>
      <c r="C22" s="208"/>
      <c r="D22" s="205" t="s">
        <v>63</v>
      </c>
      <c r="E22" s="205"/>
      <c r="F22" s="12"/>
    </row>
    <row r="23" spans="1:6" ht="28.5" customHeight="1" thickBot="1">
      <c r="A23" s="11" t="s">
        <v>20</v>
      </c>
      <c r="B23" s="207" t="s">
        <v>62</v>
      </c>
      <c r="C23" s="207"/>
      <c r="D23" s="207"/>
      <c r="E23" s="207"/>
      <c r="F23" s="10" t="str">
        <f>IF(SUM(F21:F22)=0," ",ROUND(SUM(F21:F22),0))</f>
        <v xml:space="preserve"> </v>
      </c>
    </row>
    <row r="24" spans="1:6" ht="15" thickBot="1">
      <c r="A24" s="213"/>
      <c r="B24" s="213"/>
      <c r="C24" s="213"/>
      <c r="D24" s="213"/>
      <c r="E24" s="213"/>
      <c r="F24" s="9"/>
    </row>
    <row r="25" spans="1:6" ht="15" customHeight="1" thickBot="1">
      <c r="A25" s="214" t="s">
        <v>61</v>
      </c>
      <c r="B25" s="214"/>
      <c r="C25" s="214"/>
      <c r="D25" s="214"/>
      <c r="E25" s="214"/>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210" t="s">
        <v>450</v>
      </c>
      <c r="B28" s="210"/>
      <c r="C28" s="210"/>
      <c r="D28" s="210"/>
      <c r="E28" s="210"/>
      <c r="F28" s="210"/>
    </row>
    <row r="29" spans="1:6">
      <c r="A29" s="5"/>
      <c r="B29" s="5"/>
      <c r="C29" s="5"/>
      <c r="D29" s="5"/>
      <c r="E29" s="5"/>
      <c r="F29" s="5"/>
    </row>
    <row r="30" spans="1:6" ht="62.25" customHeight="1">
      <c r="A30" s="4" t="s">
        <v>60</v>
      </c>
      <c r="B30" s="3" t="s">
        <v>59</v>
      </c>
      <c r="C30" s="211" t="s">
        <v>58</v>
      </c>
      <c r="D30" s="211"/>
      <c r="E30" s="211"/>
      <c r="F30" s="211"/>
    </row>
    <row r="31" spans="1:6" ht="25.5" customHeight="1">
      <c r="A31" s="2" t="s">
        <v>57</v>
      </c>
      <c r="B31" s="2" t="s">
        <v>56</v>
      </c>
      <c r="C31" s="212" t="s">
        <v>55</v>
      </c>
      <c r="D31" s="212"/>
      <c r="E31" s="212"/>
      <c r="F31" s="212"/>
    </row>
  </sheetData>
  <sheetProtection algorithmName="SHA-512" hashValue="sHi3hlyhh3mnjNV2oYMWeST2ebCQlLNUwCJQsULHXM6Xd6UvJKMUPL2ESSIPywORDQ0FutR1emPHtmECZQXOcg==" saltValue="1B+jPlSyqcxnxI7VrPeJpA==" spinCount="100000" sheet="1" objects="1" scenarios="1"/>
  <mergeCells count="33">
    <mergeCell ref="A28:F28"/>
    <mergeCell ref="C30:F30"/>
    <mergeCell ref="C31:F31"/>
    <mergeCell ref="B22:C22"/>
    <mergeCell ref="D22:E22"/>
    <mergeCell ref="B23:E23"/>
    <mergeCell ref="A24:E24"/>
    <mergeCell ref="A25:E25"/>
    <mergeCell ref="B19:E19"/>
    <mergeCell ref="B20:E20"/>
    <mergeCell ref="B21:C21"/>
    <mergeCell ref="D21:E21"/>
    <mergeCell ref="B18:C18"/>
    <mergeCell ref="D18:E18"/>
    <mergeCell ref="B15:C15"/>
    <mergeCell ref="D15:E15"/>
    <mergeCell ref="B16:C16"/>
    <mergeCell ref="D16:E16"/>
    <mergeCell ref="B17:C17"/>
    <mergeCell ref="D17:E17"/>
    <mergeCell ref="B14:C14"/>
    <mergeCell ref="D14:E14"/>
    <mergeCell ref="A1:D3"/>
    <mergeCell ref="E1:E3"/>
    <mergeCell ref="F1:F3"/>
    <mergeCell ref="A4:F4"/>
    <mergeCell ref="A6:B8"/>
    <mergeCell ref="C6:F8"/>
    <mergeCell ref="B9:B10"/>
    <mergeCell ref="D9:F10"/>
    <mergeCell ref="B12:C12"/>
    <mergeCell ref="D12:E12"/>
    <mergeCell ref="B13:E13"/>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rintOptions gridLines="1"/>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showGridLines="0" topLeftCell="B133" zoomScale="84" zoomScaleNormal="84" workbookViewId="0">
      <selection activeCell="H27" sqref="H24:H27"/>
    </sheetView>
  </sheetViews>
  <sheetFormatPr defaultColWidth="11.7109375" defaultRowHeight="14.25"/>
  <cols>
    <col min="1" max="1" width="4.85546875" style="35" customWidth="1"/>
    <col min="2" max="2" width="26.28515625" style="35" customWidth="1"/>
    <col min="3" max="3" width="24.140625" style="35" customWidth="1"/>
    <col min="4" max="4" width="29.140625" style="35" customWidth="1"/>
    <col min="5" max="6" width="14.42578125" style="35" customWidth="1"/>
    <col min="7" max="7" width="10.85546875" style="35" customWidth="1"/>
    <col min="8" max="8" width="8.5703125" style="35" customWidth="1"/>
    <col min="9" max="9" width="13.28515625" style="35" customWidth="1"/>
    <col min="10" max="16384" width="11.7109375" style="35"/>
  </cols>
  <sheetData>
    <row r="1" spans="1:9" ht="27" customHeight="1">
      <c r="A1" s="220" t="s">
        <v>0</v>
      </c>
      <c r="B1" s="220"/>
      <c r="C1" s="123"/>
      <c r="D1" s="123"/>
      <c r="E1" s="123"/>
      <c r="F1" s="123"/>
      <c r="G1" s="221"/>
      <c r="H1" s="221"/>
      <c r="I1" s="221"/>
    </row>
    <row r="2" spans="1:9" ht="15.75" customHeight="1">
      <c r="A2" s="222" t="s">
        <v>1</v>
      </c>
      <c r="B2" s="222"/>
      <c r="C2" s="222"/>
      <c r="D2" s="222"/>
      <c r="E2" s="222"/>
      <c r="F2" s="222"/>
      <c r="G2" s="122" t="s">
        <v>2</v>
      </c>
      <c r="H2" s="223" t="s">
        <v>3</v>
      </c>
      <c r="I2" s="223"/>
    </row>
    <row r="3" spans="1:9" ht="37.5" customHeight="1">
      <c r="A3" s="222"/>
      <c r="B3" s="222"/>
      <c r="C3" s="222"/>
      <c r="D3" s="222"/>
      <c r="E3" s="222"/>
      <c r="F3" s="222"/>
      <c r="G3" s="224" t="s">
        <v>446</v>
      </c>
      <c r="H3" s="224"/>
      <c r="I3" s="224"/>
    </row>
    <row r="4" spans="1:9" ht="21" customHeight="1">
      <c r="A4" s="217" t="s">
        <v>4</v>
      </c>
      <c r="B4" s="217" t="s">
        <v>5</v>
      </c>
      <c r="C4" s="217"/>
      <c r="D4" s="217"/>
      <c r="E4" s="217" t="s">
        <v>6</v>
      </c>
      <c r="F4" s="121" t="s">
        <v>7</v>
      </c>
      <c r="G4" s="225" t="s">
        <v>8</v>
      </c>
      <c r="H4" s="225"/>
      <c r="I4" s="217" t="s">
        <v>9</v>
      </c>
    </row>
    <row r="5" spans="1:9" ht="21" customHeight="1">
      <c r="A5" s="217"/>
      <c r="B5" s="217"/>
      <c r="C5" s="217"/>
      <c r="D5" s="217"/>
      <c r="E5" s="217"/>
      <c r="F5" s="120" t="s">
        <v>53</v>
      </c>
      <c r="G5" s="215" t="s">
        <v>54</v>
      </c>
      <c r="H5" s="215"/>
      <c r="I5" s="217"/>
    </row>
    <row r="6" spans="1:9" ht="17.25" customHeight="1">
      <c r="A6" s="116" t="s">
        <v>10</v>
      </c>
      <c r="B6" s="216" t="s">
        <v>11</v>
      </c>
      <c r="C6" s="216"/>
      <c r="D6" s="216"/>
      <c r="E6" s="216"/>
      <c r="F6" s="216"/>
      <c r="G6" s="216"/>
      <c r="H6" s="216"/>
      <c r="I6" s="216"/>
    </row>
    <row r="7" spans="1:9" ht="24" customHeight="1">
      <c r="A7" s="217">
        <v>1</v>
      </c>
      <c r="B7" s="218" t="s">
        <v>12</v>
      </c>
      <c r="C7" s="218"/>
      <c r="D7" s="111" t="s">
        <v>13</v>
      </c>
      <c r="E7" s="134"/>
      <c r="F7" s="134"/>
      <c r="G7" s="117">
        <v>23.46</v>
      </c>
      <c r="H7" s="109" t="s">
        <v>14</v>
      </c>
      <c r="I7" s="42" t="str">
        <f t="shared" ref="I7:I12" si="0">IF((ISBLANK(F7)),"",(PRODUCT(F7,G7)))</f>
        <v/>
      </c>
    </row>
    <row r="8" spans="1:9" ht="24" customHeight="1">
      <c r="A8" s="217"/>
      <c r="B8" s="218"/>
      <c r="C8" s="218"/>
      <c r="D8" s="111" t="s">
        <v>15</v>
      </c>
      <c r="E8" s="134"/>
      <c r="F8" s="134"/>
      <c r="G8" s="110">
        <v>21.95</v>
      </c>
      <c r="H8" s="109" t="s">
        <v>14</v>
      </c>
      <c r="I8" s="42" t="str">
        <f t="shared" si="0"/>
        <v/>
      </c>
    </row>
    <row r="9" spans="1:9" ht="24" customHeight="1">
      <c r="A9" s="112">
        <v>2</v>
      </c>
      <c r="B9" s="219" t="s">
        <v>16</v>
      </c>
      <c r="C9" s="219"/>
      <c r="D9" s="219"/>
      <c r="E9" s="134"/>
      <c r="F9" s="134"/>
      <c r="G9" s="117">
        <v>36.36</v>
      </c>
      <c r="H9" s="109" t="s">
        <v>14</v>
      </c>
      <c r="I9" s="42" t="str">
        <f t="shared" si="0"/>
        <v/>
      </c>
    </row>
    <row r="10" spans="1:9" ht="24" customHeight="1">
      <c r="A10" s="112">
        <v>3</v>
      </c>
      <c r="B10" s="219" t="s">
        <v>17</v>
      </c>
      <c r="C10" s="219"/>
      <c r="D10" s="219"/>
      <c r="E10" s="134"/>
      <c r="F10" s="134"/>
      <c r="G10" s="117">
        <v>40.71</v>
      </c>
      <c r="H10" s="109" t="s">
        <v>14</v>
      </c>
      <c r="I10" s="42" t="str">
        <f t="shared" si="0"/>
        <v/>
      </c>
    </row>
    <row r="11" spans="1:9" ht="24" customHeight="1">
      <c r="A11" s="112">
        <v>4</v>
      </c>
      <c r="B11" s="219" t="s">
        <v>18</v>
      </c>
      <c r="C11" s="219"/>
      <c r="D11" s="219"/>
      <c r="E11" s="134"/>
      <c r="F11" s="134"/>
      <c r="G11" s="117">
        <v>30.91</v>
      </c>
      <c r="H11" s="109" t="s">
        <v>14</v>
      </c>
      <c r="I11" s="42" t="str">
        <f t="shared" si="0"/>
        <v/>
      </c>
    </row>
    <row r="12" spans="1:9" ht="24" customHeight="1">
      <c r="A12" s="112">
        <v>5</v>
      </c>
      <c r="B12" s="219" t="s">
        <v>19</v>
      </c>
      <c r="C12" s="219"/>
      <c r="D12" s="219"/>
      <c r="E12" s="134"/>
      <c r="F12" s="134"/>
      <c r="G12" s="117">
        <v>45.47</v>
      </c>
      <c r="H12" s="109" t="s">
        <v>14</v>
      </c>
      <c r="I12" s="42" t="str">
        <f t="shared" si="0"/>
        <v/>
      </c>
    </row>
    <row r="13" spans="1:9" ht="14.25" customHeight="1">
      <c r="A13" s="116" t="s">
        <v>20</v>
      </c>
      <c r="B13" s="216" t="s">
        <v>21</v>
      </c>
      <c r="C13" s="216"/>
      <c r="D13" s="216"/>
      <c r="E13" s="216"/>
      <c r="F13" s="216"/>
      <c r="G13" s="216"/>
      <c r="H13" s="216"/>
      <c r="I13" s="216"/>
    </row>
    <row r="14" spans="1:9" ht="18.75" customHeight="1">
      <c r="A14" s="112">
        <v>1</v>
      </c>
      <c r="B14" s="219" t="s">
        <v>22</v>
      </c>
      <c r="C14" s="219"/>
      <c r="D14" s="219"/>
      <c r="E14" s="134"/>
      <c r="F14" s="134"/>
      <c r="G14" s="117">
        <v>31.2</v>
      </c>
      <c r="H14" s="109" t="s">
        <v>14</v>
      </c>
      <c r="I14" s="42" t="str">
        <f>IF((ISBLANK(F14)),"",(PRODUCT(F14,G14)))</f>
        <v/>
      </c>
    </row>
    <row r="15" spans="1:9" ht="18.75" customHeight="1">
      <c r="A15" s="112">
        <v>2</v>
      </c>
      <c r="B15" s="219" t="s">
        <v>23</v>
      </c>
      <c r="C15" s="219"/>
      <c r="D15" s="219"/>
      <c r="E15" s="134"/>
      <c r="F15" s="134"/>
      <c r="G15" s="117">
        <v>25</v>
      </c>
      <c r="H15" s="109" t="s">
        <v>14</v>
      </c>
      <c r="I15" s="42" t="str">
        <f>IF((ISBLANK(F15)),"",(PRODUCT(F15,G15)))</f>
        <v/>
      </c>
    </row>
    <row r="16" spans="1:9" ht="18.75" customHeight="1">
      <c r="A16" s="112">
        <v>3</v>
      </c>
      <c r="B16" s="219" t="s">
        <v>24</v>
      </c>
      <c r="C16" s="219"/>
      <c r="D16" s="219"/>
      <c r="E16" s="134"/>
      <c r="F16" s="134"/>
      <c r="G16" s="110">
        <v>35.86</v>
      </c>
      <c r="H16" s="109" t="s">
        <v>14</v>
      </c>
      <c r="I16" s="42" t="str">
        <f>IF((ISBLANK(F16)),"",(PRODUCT(F16,G16)))</f>
        <v/>
      </c>
    </row>
    <row r="17" spans="1:9" ht="18.75" customHeight="1">
      <c r="A17" s="116" t="s">
        <v>25</v>
      </c>
      <c r="B17" s="226" t="s">
        <v>26</v>
      </c>
      <c r="C17" s="226"/>
      <c r="D17" s="226"/>
      <c r="E17" s="134"/>
      <c r="F17" s="134"/>
      <c r="G17" s="110">
        <v>5.98</v>
      </c>
      <c r="H17" s="109" t="s">
        <v>14</v>
      </c>
      <c r="I17" s="42" t="str">
        <f>IF((ISBLANK(F17)),"",(PRODUCT(F17,G17)))</f>
        <v/>
      </c>
    </row>
    <row r="18" spans="1:9" ht="18.75" customHeight="1">
      <c r="A18" s="116" t="s">
        <v>27</v>
      </c>
      <c r="B18" s="226" t="s">
        <v>52</v>
      </c>
      <c r="C18" s="226"/>
      <c r="D18" s="226"/>
      <c r="E18" s="226"/>
      <c r="F18" s="226"/>
      <c r="G18" s="226"/>
      <c r="H18" s="226"/>
      <c r="I18" s="226"/>
    </row>
    <row r="19" spans="1:9" ht="18.75" customHeight="1">
      <c r="A19" s="112">
        <v>1</v>
      </c>
      <c r="B19" s="218" t="s">
        <v>29</v>
      </c>
      <c r="C19" s="218"/>
      <c r="D19" s="218"/>
      <c r="E19" s="134"/>
      <c r="F19" s="134"/>
      <c r="G19" s="118">
        <v>12.4</v>
      </c>
      <c r="H19" s="109" t="s">
        <v>14</v>
      </c>
      <c r="I19" s="42" t="str">
        <f>IF((ISBLANK(F19)),"",(PRODUCT(F19,G19)))</f>
        <v/>
      </c>
    </row>
    <row r="20" spans="1:9" ht="18.75" customHeight="1">
      <c r="A20" s="112">
        <v>2</v>
      </c>
      <c r="B20" s="219" t="s">
        <v>30</v>
      </c>
      <c r="C20" s="219"/>
      <c r="D20" s="219"/>
      <c r="E20" s="134"/>
      <c r="F20" s="134"/>
      <c r="G20" s="117">
        <v>15.26</v>
      </c>
      <c r="H20" s="109" t="s">
        <v>14</v>
      </c>
      <c r="I20" s="42" t="str">
        <f>IF((ISBLANK(F20)),"",(PRODUCT(F20,G20)))</f>
        <v/>
      </c>
    </row>
    <row r="21" spans="1:9" ht="18.75" customHeight="1">
      <c r="A21" s="112">
        <v>3</v>
      </c>
      <c r="B21" s="219" t="s">
        <v>31</v>
      </c>
      <c r="C21" s="219"/>
      <c r="D21" s="219"/>
      <c r="E21" s="134"/>
      <c r="F21" s="134"/>
      <c r="G21" s="117">
        <v>24.17</v>
      </c>
      <c r="H21" s="109" t="s">
        <v>14</v>
      </c>
      <c r="I21" s="42" t="str">
        <f>IF((ISBLANK(F21)),"",(PRODUCT(F21,G21)))</f>
        <v/>
      </c>
    </row>
    <row r="22" spans="1:9" ht="18.75" customHeight="1">
      <c r="A22" s="112">
        <v>4</v>
      </c>
      <c r="B22" s="219" t="s">
        <v>32</v>
      </c>
      <c r="C22" s="219"/>
      <c r="D22" s="219"/>
      <c r="E22" s="134"/>
      <c r="F22" s="134"/>
      <c r="G22" s="117">
        <v>11.97</v>
      </c>
      <c r="H22" s="109" t="s">
        <v>14</v>
      </c>
      <c r="I22" s="42" t="str">
        <f>IF((ISBLANK(F22)),"",(PRODUCT(F22,G22)))</f>
        <v/>
      </c>
    </row>
    <row r="23" spans="1:9" ht="17.25" customHeight="1">
      <c r="A23" s="116" t="s">
        <v>33</v>
      </c>
      <c r="B23" s="234" t="s">
        <v>34</v>
      </c>
      <c r="C23" s="234"/>
      <c r="D23" s="234"/>
      <c r="E23" s="234"/>
      <c r="F23" s="234"/>
      <c r="G23" s="234"/>
      <c r="H23" s="234"/>
      <c r="I23" s="234"/>
    </row>
    <row r="24" spans="1:9" ht="18.75" customHeight="1">
      <c r="A24" s="217">
        <v>1</v>
      </c>
      <c r="B24" s="227" t="s">
        <v>35</v>
      </c>
      <c r="C24" s="219" t="s">
        <v>36</v>
      </c>
      <c r="D24" s="219"/>
      <c r="E24" s="134"/>
      <c r="F24" s="134"/>
      <c r="G24" s="115">
        <v>1773.79</v>
      </c>
      <c r="H24" s="113" t="s">
        <v>453</v>
      </c>
      <c r="I24" s="42" t="str">
        <f>IF((ISBLANK(F24)),"",(PRODUCT(F24,G24/1000000)))</f>
        <v/>
      </c>
    </row>
    <row r="25" spans="1:9" ht="18.75" customHeight="1">
      <c r="A25" s="217"/>
      <c r="B25" s="227"/>
      <c r="C25" s="219" t="s">
        <v>37</v>
      </c>
      <c r="D25" s="219"/>
      <c r="E25" s="134"/>
      <c r="F25" s="134"/>
      <c r="G25" s="115">
        <v>2216.21</v>
      </c>
      <c r="H25" s="113" t="s">
        <v>453</v>
      </c>
      <c r="I25" s="42" t="str">
        <f>IF((ISBLANK(F25)),"",(PRODUCT(F25,G25/1000000)))</f>
        <v/>
      </c>
    </row>
    <row r="26" spans="1:9" ht="18.75" customHeight="1">
      <c r="A26" s="217">
        <v>2</v>
      </c>
      <c r="B26" s="227" t="s">
        <v>38</v>
      </c>
      <c r="C26" s="219" t="s">
        <v>36</v>
      </c>
      <c r="D26" s="219"/>
      <c r="E26" s="134"/>
      <c r="F26" s="134"/>
      <c r="G26" s="115">
        <v>1240.27</v>
      </c>
      <c r="H26" s="113" t="s">
        <v>453</v>
      </c>
      <c r="I26" s="42" t="str">
        <f>IF((ISBLANK(F26)),"",(PRODUCT(F26,G26/1000000)))</f>
        <v/>
      </c>
    </row>
    <row r="27" spans="1:9" ht="18.75" customHeight="1">
      <c r="A27" s="217"/>
      <c r="B27" s="227"/>
      <c r="C27" s="219" t="s">
        <v>37</v>
      </c>
      <c r="D27" s="219"/>
      <c r="E27" s="134"/>
      <c r="F27" s="134"/>
      <c r="G27" s="114">
        <v>1553.31</v>
      </c>
      <c r="H27" s="113" t="s">
        <v>453</v>
      </c>
      <c r="I27" s="42" t="str">
        <f>IF((ISBLANK(F27)),"",(PRODUCT(F27,G27/1000000)))</f>
        <v/>
      </c>
    </row>
    <row r="28" spans="1:9" ht="18.75" customHeight="1">
      <c r="A28" s="112">
        <v>3</v>
      </c>
      <c r="B28" s="111" t="s">
        <v>39</v>
      </c>
      <c r="C28" s="227" t="s">
        <v>40</v>
      </c>
      <c r="D28" s="227"/>
      <c r="E28" s="135"/>
      <c r="F28" s="135"/>
      <c r="G28" s="110">
        <v>2.39</v>
      </c>
      <c r="H28" s="109" t="s">
        <v>14</v>
      </c>
      <c r="I28" s="42" t="str">
        <f>IF((ISBLANK(F28)),"",(PRODUCT(F28,G28)))</f>
        <v/>
      </c>
    </row>
    <row r="29" spans="1:9" ht="20.25" customHeight="1">
      <c r="A29" s="228" t="s">
        <v>41</v>
      </c>
      <c r="B29" s="228"/>
      <c r="C29" s="228"/>
      <c r="D29" s="228"/>
      <c r="E29" s="228"/>
      <c r="F29" s="228"/>
      <c r="G29" s="228"/>
      <c r="H29" s="228"/>
      <c r="I29" s="41" t="str">
        <f>IF(SUM(I7:I28)=0," ",SUM(I7:I28))</f>
        <v xml:space="preserve"> </v>
      </c>
    </row>
    <row r="30" spans="1:9" ht="28.5" customHeight="1">
      <c r="A30" s="229" t="s">
        <v>42</v>
      </c>
      <c r="B30" s="229"/>
      <c r="C30" s="229"/>
      <c r="D30" s="229"/>
      <c r="E30" s="229"/>
      <c r="F30" s="229"/>
      <c r="G30" s="229"/>
      <c r="H30" s="229"/>
      <c r="I30" s="229"/>
    </row>
    <row r="31" spans="1:9">
      <c r="A31" s="133"/>
      <c r="B31" s="133"/>
      <c r="C31" s="133"/>
      <c r="D31" s="133"/>
      <c r="E31" s="133"/>
      <c r="F31" s="133"/>
      <c r="G31" s="133"/>
      <c r="H31" s="133"/>
      <c r="I31" s="132"/>
    </row>
    <row r="32" spans="1:9" ht="48" customHeight="1">
      <c r="A32" s="131" t="s">
        <v>4</v>
      </c>
      <c r="B32" s="230" t="s">
        <v>43</v>
      </c>
      <c r="C32" s="230"/>
      <c r="D32" s="230"/>
      <c r="E32" s="231" t="s">
        <v>44</v>
      </c>
      <c r="F32" s="231"/>
      <c r="G32" s="231"/>
      <c r="H32" s="231"/>
      <c r="I32" s="231"/>
    </row>
    <row r="33" spans="1:9">
      <c r="A33" s="130">
        <v>1</v>
      </c>
      <c r="B33" s="232" t="str">
        <f>IF((ISBLANK($G$3)),"",($G$3))</f>
        <v>-</v>
      </c>
      <c r="C33" s="232"/>
      <c r="D33" s="232"/>
      <c r="E33" s="233" t="str">
        <f>IF(I29=""," ",I29)</f>
        <v xml:space="preserve"> </v>
      </c>
      <c r="F33" s="233"/>
      <c r="G33" s="233"/>
      <c r="H33" s="233"/>
      <c r="I33" s="233"/>
    </row>
    <row r="34" spans="1:9">
      <c r="A34" s="129">
        <v>2</v>
      </c>
      <c r="B34" s="241" t="str">
        <f>IF((ISBLANK($G$48)),"",($G$48))</f>
        <v>-</v>
      </c>
      <c r="C34" s="241"/>
      <c r="D34" s="241"/>
      <c r="E34" s="242" t="str">
        <f>IF(I74=" "," ",I74)</f>
        <v xml:space="preserve"> </v>
      </c>
      <c r="F34" s="242"/>
      <c r="G34" s="242"/>
      <c r="H34" s="242"/>
      <c r="I34" s="242"/>
    </row>
    <row r="35" spans="1:9">
      <c r="A35" s="129">
        <v>3</v>
      </c>
      <c r="B35" s="241" t="str">
        <f>IF((ISBLANK($G$81)),"",($G$81))</f>
        <v/>
      </c>
      <c r="C35" s="241"/>
      <c r="D35" s="241"/>
      <c r="E35" s="242" t="str">
        <f>IF(I107=" "," ",I107)</f>
        <v xml:space="preserve"> </v>
      </c>
      <c r="F35" s="242"/>
      <c r="G35" s="242"/>
      <c r="H35" s="242"/>
      <c r="I35" s="242"/>
    </row>
    <row r="36" spans="1:9">
      <c r="A36" s="129">
        <v>4</v>
      </c>
      <c r="B36" s="241" t="str">
        <f>IF((ISBLANK($G$112)),"",($G$112))</f>
        <v/>
      </c>
      <c r="C36" s="241"/>
      <c r="D36" s="241"/>
      <c r="E36" s="242" t="str">
        <f>IF(I138=" "," ",I138)</f>
        <v xml:space="preserve"> </v>
      </c>
      <c r="F36" s="242"/>
      <c r="G36" s="242"/>
      <c r="H36" s="242"/>
      <c r="I36" s="242"/>
    </row>
    <row r="37" spans="1:9">
      <c r="A37" s="129">
        <v>5</v>
      </c>
      <c r="B37" s="235" t="str">
        <f>IF((ISBLANK($G$143)),"",($G$143))</f>
        <v/>
      </c>
      <c r="C37" s="235"/>
      <c r="D37" s="235"/>
      <c r="E37" s="236" t="str">
        <f>IF(I169=" "," ",I169)</f>
        <v xml:space="preserve"> </v>
      </c>
      <c r="F37" s="236"/>
      <c r="G37" s="236"/>
      <c r="H37" s="236"/>
      <c r="I37" s="236"/>
    </row>
    <row r="38" spans="1:9" ht="18" customHeight="1">
      <c r="A38" s="237" t="s">
        <v>41</v>
      </c>
      <c r="B38" s="237"/>
      <c r="C38" s="237"/>
      <c r="D38" s="237"/>
      <c r="E38" s="238" t="str">
        <f>IF(SUM(E33:I37)=0," ",SUM(E33:I37))</f>
        <v xml:space="preserve"> </v>
      </c>
      <c r="F38" s="238"/>
      <c r="G38" s="238"/>
      <c r="H38" s="238"/>
      <c r="I38" s="238"/>
    </row>
    <row r="39" spans="1:9" ht="39.75" customHeight="1">
      <c r="A39" s="239" t="s">
        <v>451</v>
      </c>
      <c r="B39" s="239"/>
      <c r="C39" s="239"/>
      <c r="D39" s="239"/>
      <c r="E39" s="239"/>
      <c r="F39" s="239"/>
      <c r="G39" s="239"/>
      <c r="H39" s="239"/>
      <c r="I39" s="239"/>
    </row>
    <row r="40" spans="1:9" ht="26.25" customHeight="1">
      <c r="A40" s="128" t="s">
        <v>45</v>
      </c>
      <c r="B40" s="128" t="s">
        <v>46</v>
      </c>
      <c r="C40" s="240" t="s">
        <v>47</v>
      </c>
      <c r="D40" s="240"/>
      <c r="E40" s="240" t="s">
        <v>48</v>
      </c>
      <c r="F40" s="240"/>
      <c r="G40" s="240"/>
      <c r="H40" s="240"/>
      <c r="I40" s="240"/>
    </row>
    <row r="41" spans="1:9" ht="19.5" customHeight="1">
      <c r="A41" s="127" t="s">
        <v>49</v>
      </c>
      <c r="B41" s="126" t="s">
        <v>50</v>
      </c>
      <c r="C41" s="126"/>
      <c r="D41" s="126"/>
      <c r="E41" s="126"/>
      <c r="F41" s="126"/>
      <c r="G41" s="37"/>
      <c r="H41" s="37"/>
      <c r="I41" s="37"/>
    </row>
    <row r="42" spans="1:9" ht="16.5" customHeight="1">
      <c r="A42" s="125" t="s">
        <v>51</v>
      </c>
      <c r="B42" s="125"/>
      <c r="C42" s="125"/>
      <c r="D42" s="125"/>
      <c r="E42" s="125"/>
      <c r="F42" s="125"/>
      <c r="G42" s="125"/>
      <c r="H42" s="125"/>
      <c r="I42" s="125"/>
    </row>
    <row r="43" spans="1:9" ht="15.75" customHeight="1">
      <c r="A43" s="125"/>
      <c r="B43" s="125"/>
      <c r="C43" s="125"/>
      <c r="D43" s="125"/>
      <c r="E43" s="125"/>
      <c r="F43" s="125"/>
      <c r="G43" s="125"/>
      <c r="H43" s="125"/>
      <c r="I43" s="125"/>
    </row>
    <row r="44" spans="1:9" ht="13.5" customHeight="1">
      <c r="A44" s="125"/>
      <c r="B44" s="125"/>
      <c r="C44" s="125"/>
      <c r="D44" s="125"/>
      <c r="E44" s="125"/>
      <c r="F44" s="125"/>
      <c r="G44" s="125"/>
      <c r="H44" s="125"/>
      <c r="I44" s="125"/>
    </row>
    <row r="45" spans="1:9" ht="14.25" customHeight="1">
      <c r="A45" s="125"/>
      <c r="B45" s="125"/>
      <c r="C45" s="125"/>
      <c r="D45" s="125"/>
      <c r="E45" s="125"/>
      <c r="F45" s="125"/>
      <c r="G45" s="125"/>
      <c r="H45" s="125"/>
      <c r="I45" s="125"/>
    </row>
    <row r="46" spans="1:9" ht="27" customHeight="1">
      <c r="A46" s="243" t="s">
        <v>347</v>
      </c>
      <c r="B46" s="243"/>
      <c r="C46" s="123"/>
      <c r="D46" s="123"/>
      <c r="E46" s="123"/>
      <c r="F46" s="123"/>
      <c r="G46" s="221"/>
      <c r="H46" s="221"/>
      <c r="I46" s="221"/>
    </row>
    <row r="47" spans="1:9" ht="14.25" customHeight="1">
      <c r="A47" s="222" t="s">
        <v>1</v>
      </c>
      <c r="B47" s="222"/>
      <c r="C47" s="222"/>
      <c r="D47" s="222"/>
      <c r="E47" s="222"/>
      <c r="F47" s="222"/>
      <c r="G47" s="122" t="s">
        <v>2</v>
      </c>
      <c r="H47" s="223" t="s">
        <v>3</v>
      </c>
      <c r="I47" s="223"/>
    </row>
    <row r="48" spans="1:9" ht="36.75" customHeight="1">
      <c r="A48" s="222"/>
      <c r="B48" s="222"/>
      <c r="C48" s="222"/>
      <c r="D48" s="222"/>
      <c r="E48" s="222"/>
      <c r="F48" s="222"/>
      <c r="G48" s="224" t="s">
        <v>446</v>
      </c>
      <c r="H48" s="224"/>
      <c r="I48" s="224"/>
    </row>
    <row r="49" spans="1:9" ht="24" customHeight="1">
      <c r="A49" s="217" t="s">
        <v>4</v>
      </c>
      <c r="B49" s="217" t="s">
        <v>5</v>
      </c>
      <c r="C49" s="217"/>
      <c r="D49" s="217"/>
      <c r="E49" s="217" t="s">
        <v>6</v>
      </c>
      <c r="F49" s="121" t="s">
        <v>7</v>
      </c>
      <c r="G49" s="225" t="s">
        <v>8</v>
      </c>
      <c r="H49" s="225"/>
      <c r="I49" s="217" t="s">
        <v>9</v>
      </c>
    </row>
    <row r="50" spans="1:9" ht="18.75" customHeight="1">
      <c r="A50" s="217"/>
      <c r="B50" s="217"/>
      <c r="C50" s="217"/>
      <c r="D50" s="217"/>
      <c r="E50" s="217"/>
      <c r="F50" s="120" t="s">
        <v>53</v>
      </c>
      <c r="G50" s="215" t="s">
        <v>54</v>
      </c>
      <c r="H50" s="215"/>
      <c r="I50" s="217"/>
    </row>
    <row r="51" spans="1:9" ht="14.25" customHeight="1">
      <c r="A51" s="116" t="s">
        <v>10</v>
      </c>
      <c r="B51" s="216" t="s">
        <v>11</v>
      </c>
      <c r="C51" s="216"/>
      <c r="D51" s="216"/>
      <c r="E51" s="216"/>
      <c r="F51" s="216"/>
      <c r="G51" s="216"/>
      <c r="H51" s="216"/>
      <c r="I51" s="216"/>
    </row>
    <row r="52" spans="1:9" ht="24" customHeight="1">
      <c r="A52" s="217">
        <v>1</v>
      </c>
      <c r="B52" s="218" t="s">
        <v>12</v>
      </c>
      <c r="C52" s="218"/>
      <c r="D52" s="119" t="s">
        <v>13</v>
      </c>
      <c r="E52" s="134"/>
      <c r="F52" s="134"/>
      <c r="G52" s="117">
        <v>23.46</v>
      </c>
      <c r="H52" s="109" t="s">
        <v>14</v>
      </c>
      <c r="I52" s="42" t="str">
        <f t="shared" ref="I52:I57" si="1">IF((ISBLANK(F52)),"",(PRODUCT(F52,G52)))</f>
        <v/>
      </c>
    </row>
    <row r="53" spans="1:9" ht="24" customHeight="1">
      <c r="A53" s="217"/>
      <c r="B53" s="218"/>
      <c r="C53" s="218"/>
      <c r="D53" s="119" t="s">
        <v>15</v>
      </c>
      <c r="E53" s="134"/>
      <c r="F53" s="134"/>
      <c r="G53" s="110">
        <v>21.95</v>
      </c>
      <c r="H53" s="109" t="s">
        <v>14</v>
      </c>
      <c r="I53" s="42" t="str">
        <f t="shared" si="1"/>
        <v/>
      </c>
    </row>
    <row r="54" spans="1:9" ht="24" customHeight="1">
      <c r="A54" s="112">
        <v>2</v>
      </c>
      <c r="B54" s="219" t="s">
        <v>16</v>
      </c>
      <c r="C54" s="219"/>
      <c r="D54" s="219"/>
      <c r="E54" s="134"/>
      <c r="F54" s="134"/>
      <c r="G54" s="117">
        <v>36.36</v>
      </c>
      <c r="H54" s="109" t="s">
        <v>14</v>
      </c>
      <c r="I54" s="42" t="str">
        <f t="shared" si="1"/>
        <v/>
      </c>
    </row>
    <row r="55" spans="1:9" ht="24" customHeight="1">
      <c r="A55" s="112">
        <v>3</v>
      </c>
      <c r="B55" s="219" t="s">
        <v>17</v>
      </c>
      <c r="C55" s="219"/>
      <c r="D55" s="219"/>
      <c r="E55" s="134"/>
      <c r="F55" s="134"/>
      <c r="G55" s="117">
        <v>40.71</v>
      </c>
      <c r="H55" s="109" t="s">
        <v>14</v>
      </c>
      <c r="I55" s="42" t="str">
        <f t="shared" si="1"/>
        <v/>
      </c>
    </row>
    <row r="56" spans="1:9" ht="24" customHeight="1">
      <c r="A56" s="112">
        <v>4</v>
      </c>
      <c r="B56" s="219" t="s">
        <v>18</v>
      </c>
      <c r="C56" s="219"/>
      <c r="D56" s="219"/>
      <c r="E56" s="134"/>
      <c r="F56" s="134"/>
      <c r="G56" s="117">
        <v>30.91</v>
      </c>
      <c r="H56" s="109" t="s">
        <v>14</v>
      </c>
      <c r="I56" s="42" t="str">
        <f t="shared" si="1"/>
        <v/>
      </c>
    </row>
    <row r="57" spans="1:9" ht="24" customHeight="1">
      <c r="A57" s="112">
        <v>5</v>
      </c>
      <c r="B57" s="219" t="s">
        <v>19</v>
      </c>
      <c r="C57" s="219"/>
      <c r="D57" s="219"/>
      <c r="E57" s="134"/>
      <c r="F57" s="134"/>
      <c r="G57" s="117">
        <v>45.47</v>
      </c>
      <c r="H57" s="109" t="s">
        <v>14</v>
      </c>
      <c r="I57" s="42" t="str">
        <f t="shared" si="1"/>
        <v/>
      </c>
    </row>
    <row r="58" spans="1:9" ht="18.75" customHeight="1">
      <c r="A58" s="116" t="s">
        <v>20</v>
      </c>
      <c r="B58" s="216" t="s">
        <v>21</v>
      </c>
      <c r="C58" s="216"/>
      <c r="D58" s="216"/>
      <c r="E58" s="216"/>
      <c r="F58" s="216"/>
      <c r="G58" s="216"/>
      <c r="H58" s="216"/>
      <c r="I58" s="216"/>
    </row>
    <row r="59" spans="1:9" ht="18.75" customHeight="1">
      <c r="A59" s="112">
        <v>1</v>
      </c>
      <c r="B59" s="219" t="s">
        <v>22</v>
      </c>
      <c r="C59" s="219"/>
      <c r="D59" s="219"/>
      <c r="E59" s="134"/>
      <c r="F59" s="134"/>
      <c r="G59" s="117">
        <v>31.2</v>
      </c>
      <c r="H59" s="109" t="s">
        <v>14</v>
      </c>
      <c r="I59" s="42" t="str">
        <f>IF((ISBLANK(F59)),"",(PRODUCT(F59,G59)))</f>
        <v/>
      </c>
    </row>
    <row r="60" spans="1:9" ht="18.75" customHeight="1">
      <c r="A60" s="112">
        <v>2</v>
      </c>
      <c r="B60" s="219" t="s">
        <v>23</v>
      </c>
      <c r="C60" s="219"/>
      <c r="D60" s="219"/>
      <c r="E60" s="134"/>
      <c r="F60" s="134"/>
      <c r="G60" s="117">
        <v>25</v>
      </c>
      <c r="H60" s="109" t="s">
        <v>14</v>
      </c>
      <c r="I60" s="42" t="str">
        <f>IF((ISBLANK(F60)),"",(PRODUCT(F60,G60)))</f>
        <v/>
      </c>
    </row>
    <row r="61" spans="1:9" ht="18.75" customHeight="1">
      <c r="A61" s="112">
        <v>3</v>
      </c>
      <c r="B61" s="219" t="s">
        <v>24</v>
      </c>
      <c r="C61" s="219"/>
      <c r="D61" s="219"/>
      <c r="E61" s="134"/>
      <c r="F61" s="134"/>
      <c r="G61" s="110">
        <v>35.86</v>
      </c>
      <c r="H61" s="109" t="s">
        <v>14</v>
      </c>
      <c r="I61" s="42" t="str">
        <f>IF((ISBLANK(F61)),"",(PRODUCT(F61,G61)))</f>
        <v/>
      </c>
    </row>
    <row r="62" spans="1:9" ht="18.75" customHeight="1">
      <c r="A62" s="116" t="s">
        <v>25</v>
      </c>
      <c r="B62" s="226" t="s">
        <v>26</v>
      </c>
      <c r="C62" s="226"/>
      <c r="D62" s="226"/>
      <c r="E62" s="134"/>
      <c r="F62" s="134"/>
      <c r="G62" s="110">
        <v>5.98</v>
      </c>
      <c r="H62" s="109" t="s">
        <v>14</v>
      </c>
      <c r="I62" s="42" t="str">
        <f>IF((ISBLANK(F62)),"",(PRODUCT(F62,G62)))</f>
        <v/>
      </c>
    </row>
    <row r="63" spans="1:9" ht="18.75" customHeight="1">
      <c r="A63" s="116" t="s">
        <v>27</v>
      </c>
      <c r="B63" s="226" t="s">
        <v>28</v>
      </c>
      <c r="C63" s="226"/>
      <c r="D63" s="226"/>
      <c r="E63" s="226"/>
      <c r="F63" s="226"/>
      <c r="G63" s="226"/>
      <c r="H63" s="226"/>
      <c r="I63" s="226"/>
    </row>
    <row r="64" spans="1:9" ht="18.75" customHeight="1">
      <c r="A64" s="112">
        <v>1</v>
      </c>
      <c r="B64" s="218" t="s">
        <v>29</v>
      </c>
      <c r="C64" s="218"/>
      <c r="D64" s="218"/>
      <c r="E64" s="134"/>
      <c r="F64" s="134"/>
      <c r="G64" s="118">
        <v>12.4</v>
      </c>
      <c r="H64" s="109" t="s">
        <v>14</v>
      </c>
      <c r="I64" s="124" t="str">
        <f>IF((ISBLANK(F64)),"",(PRODUCT(F64,G64)))</f>
        <v/>
      </c>
    </row>
    <row r="65" spans="1:9" ht="18.75" customHeight="1">
      <c r="A65" s="112">
        <v>2</v>
      </c>
      <c r="B65" s="219" t="s">
        <v>30</v>
      </c>
      <c r="C65" s="219"/>
      <c r="D65" s="219"/>
      <c r="E65" s="134"/>
      <c r="F65" s="134"/>
      <c r="G65" s="117">
        <v>15.26</v>
      </c>
      <c r="H65" s="109" t="s">
        <v>14</v>
      </c>
      <c r="I65" s="124" t="str">
        <f>IF((ISBLANK(F65)),"",(PRODUCT(F65,G65)))</f>
        <v/>
      </c>
    </row>
    <row r="66" spans="1:9" ht="18.75" customHeight="1">
      <c r="A66" s="112">
        <v>3</v>
      </c>
      <c r="B66" s="219" t="s">
        <v>31</v>
      </c>
      <c r="C66" s="219"/>
      <c r="D66" s="219"/>
      <c r="E66" s="134"/>
      <c r="F66" s="134"/>
      <c r="G66" s="117">
        <v>24.17</v>
      </c>
      <c r="H66" s="109" t="s">
        <v>14</v>
      </c>
      <c r="I66" s="124" t="str">
        <f>IF((ISBLANK(F66)),"",(PRODUCT(F66,G66)))</f>
        <v/>
      </c>
    </row>
    <row r="67" spans="1:9" ht="18.75" customHeight="1">
      <c r="A67" s="112">
        <v>4</v>
      </c>
      <c r="B67" s="219" t="s">
        <v>32</v>
      </c>
      <c r="C67" s="219"/>
      <c r="D67" s="219"/>
      <c r="E67" s="134"/>
      <c r="F67" s="134"/>
      <c r="G67" s="117">
        <v>11.97</v>
      </c>
      <c r="H67" s="109" t="s">
        <v>14</v>
      </c>
      <c r="I67" s="124" t="str">
        <f>IF((ISBLANK(F67)),"",(PRODUCT(F67,G67)))</f>
        <v/>
      </c>
    </row>
    <row r="68" spans="1:9" ht="18.75" customHeight="1">
      <c r="A68" s="116" t="s">
        <v>33</v>
      </c>
      <c r="B68" s="234" t="s">
        <v>34</v>
      </c>
      <c r="C68" s="234"/>
      <c r="D68" s="234"/>
      <c r="E68" s="234"/>
      <c r="F68" s="234"/>
      <c r="G68" s="234"/>
      <c r="H68" s="234"/>
      <c r="I68" s="234"/>
    </row>
    <row r="69" spans="1:9" ht="18.75" customHeight="1">
      <c r="A69" s="217">
        <v>1</v>
      </c>
      <c r="B69" s="227" t="s">
        <v>35</v>
      </c>
      <c r="C69" s="219" t="s">
        <v>36</v>
      </c>
      <c r="D69" s="219"/>
      <c r="E69" s="134"/>
      <c r="F69" s="134"/>
      <c r="G69" s="115">
        <v>1773.79</v>
      </c>
      <c r="H69" s="113" t="s">
        <v>453</v>
      </c>
      <c r="I69" s="124" t="str">
        <f>IF((ISBLANK(F69)),"",(PRODUCT(F69,G69/1000000)))</f>
        <v/>
      </c>
    </row>
    <row r="70" spans="1:9" ht="18.75" customHeight="1">
      <c r="A70" s="217"/>
      <c r="B70" s="227"/>
      <c r="C70" s="219" t="s">
        <v>37</v>
      </c>
      <c r="D70" s="219"/>
      <c r="E70" s="134"/>
      <c r="F70" s="134"/>
      <c r="G70" s="115">
        <v>2216.21</v>
      </c>
      <c r="H70" s="113" t="s">
        <v>453</v>
      </c>
      <c r="I70" s="124" t="str">
        <f>IF((ISBLANK(F70)),"",(PRODUCT(F70,G70/1000000)))</f>
        <v/>
      </c>
    </row>
    <row r="71" spans="1:9" ht="18.75" customHeight="1">
      <c r="A71" s="217">
        <v>2</v>
      </c>
      <c r="B71" s="227" t="s">
        <v>38</v>
      </c>
      <c r="C71" s="219" t="s">
        <v>36</v>
      </c>
      <c r="D71" s="219"/>
      <c r="E71" s="134"/>
      <c r="F71" s="134"/>
      <c r="G71" s="115">
        <v>1240.27</v>
      </c>
      <c r="H71" s="113" t="s">
        <v>454</v>
      </c>
      <c r="I71" s="124" t="str">
        <f>IF((ISBLANK(F71)),"",(PRODUCT(F71,G71/1000000)))</f>
        <v/>
      </c>
    </row>
    <row r="72" spans="1:9" ht="18.75" customHeight="1">
      <c r="A72" s="217"/>
      <c r="B72" s="227"/>
      <c r="C72" s="219" t="s">
        <v>37</v>
      </c>
      <c r="D72" s="219"/>
      <c r="E72" s="134"/>
      <c r="F72" s="134"/>
      <c r="G72" s="114">
        <v>1553.31</v>
      </c>
      <c r="H72" s="113" t="s">
        <v>454</v>
      </c>
      <c r="I72" s="124" t="str">
        <f>IF((ISBLANK(F72)),"",(PRODUCT(F72,G72/1000000)))</f>
        <v/>
      </c>
    </row>
    <row r="73" spans="1:9" ht="18.75" customHeight="1">
      <c r="A73" s="112">
        <v>3</v>
      </c>
      <c r="B73" s="111" t="s">
        <v>39</v>
      </c>
      <c r="C73" s="227" t="s">
        <v>40</v>
      </c>
      <c r="D73" s="227"/>
      <c r="E73" s="135"/>
      <c r="F73" s="135"/>
      <c r="G73" s="110">
        <v>2.39</v>
      </c>
      <c r="H73" s="109" t="s">
        <v>14</v>
      </c>
      <c r="I73" s="124" t="str">
        <f>IF((ISBLANK(F73)),"",(PRODUCT(F73,G73)))</f>
        <v/>
      </c>
    </row>
    <row r="74" spans="1:9" ht="14.25" customHeight="1">
      <c r="A74" s="228" t="s">
        <v>41</v>
      </c>
      <c r="B74" s="228"/>
      <c r="C74" s="228"/>
      <c r="D74" s="228"/>
      <c r="E74" s="228"/>
      <c r="F74" s="228"/>
      <c r="G74" s="228"/>
      <c r="H74" s="228"/>
      <c r="I74" s="41" t="str">
        <f>IF(SUM(I52:I73)=0," ",SUM(I52:I73))</f>
        <v xml:space="preserve"> </v>
      </c>
    </row>
    <row r="75" spans="1:9" ht="16.5" customHeight="1">
      <c r="A75" s="244" t="s">
        <v>262</v>
      </c>
      <c r="B75" s="244"/>
      <c r="C75" s="244"/>
      <c r="D75" s="244"/>
      <c r="E75" s="244"/>
      <c r="F75" s="244"/>
      <c r="G75" s="244"/>
      <c r="H75" s="244"/>
      <c r="I75" s="244"/>
    </row>
    <row r="76" spans="1:9" ht="14.25" hidden="1" customHeight="1">
      <c r="A76" s="244"/>
      <c r="B76" s="244"/>
      <c r="C76" s="244"/>
      <c r="D76" s="244"/>
      <c r="E76" s="244"/>
      <c r="F76" s="244"/>
      <c r="G76" s="244"/>
      <c r="H76" s="244"/>
      <c r="I76" s="244"/>
    </row>
    <row r="77" spans="1:9" ht="14.25" hidden="1" customHeight="1">
      <c r="A77" s="244"/>
      <c r="B77" s="244"/>
      <c r="C77" s="244"/>
      <c r="D77" s="244"/>
      <c r="E77" s="244"/>
      <c r="F77" s="244"/>
      <c r="G77" s="244"/>
      <c r="H77" s="244"/>
      <c r="I77" s="244"/>
    </row>
    <row r="78" spans="1:9" ht="24" hidden="1" customHeight="1">
      <c r="A78" s="244"/>
      <c r="B78" s="244"/>
      <c r="C78" s="244"/>
      <c r="D78" s="244"/>
      <c r="E78" s="244"/>
      <c r="F78" s="244"/>
      <c r="G78" s="244"/>
      <c r="H78" s="244"/>
      <c r="I78" s="244"/>
    </row>
    <row r="79" spans="1:9" ht="27" customHeight="1">
      <c r="A79" s="245" t="s">
        <v>346</v>
      </c>
      <c r="B79" s="245"/>
      <c r="C79" s="123"/>
      <c r="D79" s="123"/>
      <c r="E79" s="123"/>
      <c r="F79" s="123"/>
      <c r="G79" s="221"/>
      <c r="H79" s="221"/>
      <c r="I79" s="221"/>
    </row>
    <row r="80" spans="1:9" ht="14.25" customHeight="1">
      <c r="A80" s="222" t="s">
        <v>1</v>
      </c>
      <c r="B80" s="222"/>
      <c r="C80" s="222"/>
      <c r="D80" s="222"/>
      <c r="E80" s="222"/>
      <c r="F80" s="222"/>
      <c r="G80" s="122" t="s">
        <v>2</v>
      </c>
      <c r="H80" s="223" t="s">
        <v>3</v>
      </c>
      <c r="I80" s="223"/>
    </row>
    <row r="81" spans="1:9" ht="37.5" customHeight="1">
      <c r="A81" s="222"/>
      <c r="B81" s="222"/>
      <c r="C81" s="222"/>
      <c r="D81" s="222"/>
      <c r="E81" s="222"/>
      <c r="F81" s="222"/>
      <c r="G81" s="224"/>
      <c r="H81" s="224"/>
      <c r="I81" s="224"/>
    </row>
    <row r="82" spans="1:9" ht="22.5" customHeight="1">
      <c r="A82" s="217" t="s">
        <v>4</v>
      </c>
      <c r="B82" s="217" t="s">
        <v>5</v>
      </c>
      <c r="C82" s="217"/>
      <c r="D82" s="217"/>
      <c r="E82" s="217" t="s">
        <v>6</v>
      </c>
      <c r="F82" s="121" t="s">
        <v>7</v>
      </c>
      <c r="G82" s="225" t="s">
        <v>8</v>
      </c>
      <c r="H82" s="225"/>
      <c r="I82" s="217" t="s">
        <v>9</v>
      </c>
    </row>
    <row r="83" spans="1:9" ht="15" customHeight="1">
      <c r="A83" s="217"/>
      <c r="B83" s="217"/>
      <c r="C83" s="217"/>
      <c r="D83" s="217"/>
      <c r="E83" s="217"/>
      <c r="F83" s="120" t="s">
        <v>53</v>
      </c>
      <c r="G83" s="215" t="s">
        <v>54</v>
      </c>
      <c r="H83" s="215"/>
      <c r="I83" s="217"/>
    </row>
    <row r="84" spans="1:9" ht="24" customHeight="1">
      <c r="A84" s="116" t="s">
        <v>10</v>
      </c>
      <c r="B84" s="216" t="s">
        <v>11</v>
      </c>
      <c r="C84" s="216"/>
      <c r="D84" s="216"/>
      <c r="E84" s="216"/>
      <c r="F84" s="216"/>
      <c r="G84" s="216"/>
      <c r="H84" s="216"/>
      <c r="I84" s="216"/>
    </row>
    <row r="85" spans="1:9" ht="24" customHeight="1">
      <c r="A85" s="217">
        <v>1</v>
      </c>
      <c r="B85" s="218" t="s">
        <v>12</v>
      </c>
      <c r="C85" s="218"/>
      <c r="D85" s="119" t="s">
        <v>13</v>
      </c>
      <c r="E85" s="134"/>
      <c r="F85" s="134"/>
      <c r="G85" s="117">
        <v>23.46</v>
      </c>
      <c r="H85" s="109" t="s">
        <v>14</v>
      </c>
      <c r="I85" s="42" t="str">
        <f t="shared" ref="I85:I90" si="2">IF((ISBLANK(F85)),"",(PRODUCT(F85,G85)))</f>
        <v/>
      </c>
    </row>
    <row r="86" spans="1:9" ht="24" customHeight="1">
      <c r="A86" s="217"/>
      <c r="B86" s="218"/>
      <c r="C86" s="218"/>
      <c r="D86" s="119" t="s">
        <v>15</v>
      </c>
      <c r="E86" s="134"/>
      <c r="F86" s="134"/>
      <c r="G86" s="110">
        <v>21.95</v>
      </c>
      <c r="H86" s="109" t="s">
        <v>14</v>
      </c>
      <c r="I86" s="42" t="str">
        <f t="shared" si="2"/>
        <v/>
      </c>
    </row>
    <row r="87" spans="1:9" ht="24" customHeight="1">
      <c r="A87" s="112">
        <v>2</v>
      </c>
      <c r="B87" s="219" t="s">
        <v>16</v>
      </c>
      <c r="C87" s="219"/>
      <c r="D87" s="219"/>
      <c r="E87" s="134"/>
      <c r="F87" s="134"/>
      <c r="G87" s="117">
        <v>36.36</v>
      </c>
      <c r="H87" s="109" t="s">
        <v>14</v>
      </c>
      <c r="I87" s="42" t="str">
        <f t="shared" si="2"/>
        <v/>
      </c>
    </row>
    <row r="88" spans="1:9" ht="24" customHeight="1">
      <c r="A88" s="112">
        <v>3</v>
      </c>
      <c r="B88" s="219" t="s">
        <v>17</v>
      </c>
      <c r="C88" s="219"/>
      <c r="D88" s="219"/>
      <c r="E88" s="134"/>
      <c r="F88" s="134"/>
      <c r="G88" s="117">
        <v>40.71</v>
      </c>
      <c r="H88" s="109" t="s">
        <v>14</v>
      </c>
      <c r="I88" s="42" t="str">
        <f t="shared" si="2"/>
        <v/>
      </c>
    </row>
    <row r="89" spans="1:9" ht="24" customHeight="1">
      <c r="A89" s="112">
        <v>4</v>
      </c>
      <c r="B89" s="219" t="s">
        <v>18</v>
      </c>
      <c r="C89" s="219"/>
      <c r="D89" s="219"/>
      <c r="E89" s="134"/>
      <c r="F89" s="134"/>
      <c r="G89" s="117">
        <v>30.91</v>
      </c>
      <c r="H89" s="109" t="s">
        <v>14</v>
      </c>
      <c r="I89" s="42" t="str">
        <f t="shared" si="2"/>
        <v/>
      </c>
    </row>
    <row r="90" spans="1:9" ht="24" customHeight="1">
      <c r="A90" s="112">
        <v>5</v>
      </c>
      <c r="B90" s="219" t="s">
        <v>19</v>
      </c>
      <c r="C90" s="219"/>
      <c r="D90" s="219"/>
      <c r="E90" s="134"/>
      <c r="F90" s="134"/>
      <c r="G90" s="117">
        <v>45.47</v>
      </c>
      <c r="H90" s="109" t="s">
        <v>14</v>
      </c>
      <c r="I90" s="42" t="str">
        <f t="shared" si="2"/>
        <v/>
      </c>
    </row>
    <row r="91" spans="1:9" ht="18.75" customHeight="1">
      <c r="A91" s="116" t="s">
        <v>20</v>
      </c>
      <c r="B91" s="216" t="s">
        <v>21</v>
      </c>
      <c r="C91" s="216"/>
      <c r="D91" s="216"/>
      <c r="E91" s="216"/>
      <c r="F91" s="216"/>
      <c r="G91" s="216"/>
      <c r="H91" s="216"/>
      <c r="I91" s="216"/>
    </row>
    <row r="92" spans="1:9" ht="18.75" customHeight="1">
      <c r="A92" s="112">
        <v>1</v>
      </c>
      <c r="B92" s="219" t="s">
        <v>22</v>
      </c>
      <c r="C92" s="219"/>
      <c r="D92" s="219"/>
      <c r="E92" s="134"/>
      <c r="F92" s="134"/>
      <c r="G92" s="117">
        <v>31.2</v>
      </c>
      <c r="H92" s="109" t="s">
        <v>14</v>
      </c>
      <c r="I92" s="42" t="str">
        <f>IF((ISBLANK(F92)),"",(PRODUCT(F92,G92)))</f>
        <v/>
      </c>
    </row>
    <row r="93" spans="1:9" ht="18.75" customHeight="1">
      <c r="A93" s="112">
        <v>2</v>
      </c>
      <c r="B93" s="219" t="s">
        <v>23</v>
      </c>
      <c r="C93" s="219"/>
      <c r="D93" s="219"/>
      <c r="E93" s="134"/>
      <c r="F93" s="134"/>
      <c r="G93" s="117">
        <v>25</v>
      </c>
      <c r="H93" s="109" t="s">
        <v>14</v>
      </c>
      <c r="I93" s="42" t="str">
        <f>IF((ISBLANK(F93)),"",(PRODUCT(F93,G93)))</f>
        <v/>
      </c>
    </row>
    <row r="94" spans="1:9" ht="18.75" customHeight="1">
      <c r="A94" s="112">
        <v>3</v>
      </c>
      <c r="B94" s="219" t="s">
        <v>24</v>
      </c>
      <c r="C94" s="219"/>
      <c r="D94" s="219"/>
      <c r="E94" s="134"/>
      <c r="F94" s="134"/>
      <c r="G94" s="110">
        <v>35.86</v>
      </c>
      <c r="H94" s="109" t="s">
        <v>14</v>
      </c>
      <c r="I94" s="42" t="str">
        <f>IF((ISBLANK(F94)),"",(PRODUCT(F94,G94)))</f>
        <v/>
      </c>
    </row>
    <row r="95" spans="1:9" ht="18.75" customHeight="1">
      <c r="A95" s="116" t="s">
        <v>25</v>
      </c>
      <c r="B95" s="226" t="s">
        <v>26</v>
      </c>
      <c r="C95" s="226"/>
      <c r="D95" s="226"/>
      <c r="E95" s="134"/>
      <c r="F95" s="134"/>
      <c r="G95" s="110">
        <v>5.98</v>
      </c>
      <c r="H95" s="109" t="s">
        <v>14</v>
      </c>
      <c r="I95" s="42" t="str">
        <f>IF((ISBLANK(F95)),"",(PRODUCT(F95,G95)))</f>
        <v/>
      </c>
    </row>
    <row r="96" spans="1:9" ht="18.75" customHeight="1">
      <c r="A96" s="116" t="s">
        <v>27</v>
      </c>
      <c r="B96" s="226" t="s">
        <v>28</v>
      </c>
      <c r="C96" s="226"/>
      <c r="D96" s="226"/>
      <c r="E96" s="226"/>
      <c r="F96" s="226"/>
      <c r="G96" s="226"/>
      <c r="H96" s="226"/>
      <c r="I96" s="226"/>
    </row>
    <row r="97" spans="1:9" ht="18.75" customHeight="1">
      <c r="A97" s="112">
        <v>1</v>
      </c>
      <c r="B97" s="218" t="s">
        <v>29</v>
      </c>
      <c r="C97" s="218"/>
      <c r="D97" s="218"/>
      <c r="E97" s="134"/>
      <c r="F97" s="134"/>
      <c r="G97" s="118">
        <v>12.4</v>
      </c>
      <c r="H97" s="109" t="s">
        <v>14</v>
      </c>
      <c r="I97" s="42" t="str">
        <f>IF((ISBLANK(F97)),"",(PRODUCT(F97,G97)))</f>
        <v/>
      </c>
    </row>
    <row r="98" spans="1:9" ht="18.75" customHeight="1">
      <c r="A98" s="112">
        <v>2</v>
      </c>
      <c r="B98" s="219" t="s">
        <v>30</v>
      </c>
      <c r="C98" s="219"/>
      <c r="D98" s="219"/>
      <c r="E98" s="134"/>
      <c r="F98" s="134"/>
      <c r="G98" s="117">
        <v>15.26</v>
      </c>
      <c r="H98" s="109" t="s">
        <v>14</v>
      </c>
      <c r="I98" s="42" t="str">
        <f>IF((ISBLANK(F98)),"",(PRODUCT(F98,G98)))</f>
        <v/>
      </c>
    </row>
    <row r="99" spans="1:9" ht="18.75" customHeight="1">
      <c r="A99" s="112">
        <v>3</v>
      </c>
      <c r="B99" s="219" t="s">
        <v>31</v>
      </c>
      <c r="C99" s="219"/>
      <c r="D99" s="219"/>
      <c r="E99" s="134"/>
      <c r="F99" s="134"/>
      <c r="G99" s="117">
        <v>24.17</v>
      </c>
      <c r="H99" s="109" t="s">
        <v>14</v>
      </c>
      <c r="I99" s="42" t="str">
        <f>IF((ISBLANK(F99)),"",(PRODUCT(F99,G99)))</f>
        <v/>
      </c>
    </row>
    <row r="100" spans="1:9" ht="18.75" customHeight="1">
      <c r="A100" s="112">
        <v>4</v>
      </c>
      <c r="B100" s="219" t="s">
        <v>32</v>
      </c>
      <c r="C100" s="219"/>
      <c r="D100" s="219"/>
      <c r="E100" s="134"/>
      <c r="F100" s="134"/>
      <c r="G100" s="117">
        <v>11.97</v>
      </c>
      <c r="H100" s="109" t="s">
        <v>14</v>
      </c>
      <c r="I100" s="42" t="str">
        <f>IF((ISBLANK(F100)),"",(PRODUCT(F100,G100)))</f>
        <v/>
      </c>
    </row>
    <row r="101" spans="1:9" ht="18.75" customHeight="1">
      <c r="A101" s="116" t="s">
        <v>33</v>
      </c>
      <c r="B101" s="234" t="s">
        <v>34</v>
      </c>
      <c r="C101" s="234"/>
      <c r="D101" s="234"/>
      <c r="E101" s="234"/>
      <c r="F101" s="234"/>
      <c r="G101" s="234"/>
      <c r="H101" s="234"/>
      <c r="I101" s="234"/>
    </row>
    <row r="102" spans="1:9" ht="18.75" customHeight="1">
      <c r="A102" s="217">
        <v>1</v>
      </c>
      <c r="B102" s="227" t="s">
        <v>35</v>
      </c>
      <c r="C102" s="219" t="s">
        <v>36</v>
      </c>
      <c r="D102" s="219"/>
      <c r="E102" s="134"/>
      <c r="F102" s="134"/>
      <c r="G102" s="115">
        <v>1773.79</v>
      </c>
      <c r="H102" s="113" t="s">
        <v>453</v>
      </c>
      <c r="I102" s="42" t="str">
        <f>IF((ISBLANK(F102)),"",(PRODUCT(F102,G102/1000000)))</f>
        <v/>
      </c>
    </row>
    <row r="103" spans="1:9" ht="18.75" customHeight="1">
      <c r="A103" s="217"/>
      <c r="B103" s="227"/>
      <c r="C103" s="219" t="s">
        <v>37</v>
      </c>
      <c r="D103" s="219"/>
      <c r="E103" s="134"/>
      <c r="F103" s="134"/>
      <c r="G103" s="115">
        <v>2216.21</v>
      </c>
      <c r="H103" s="113" t="s">
        <v>453</v>
      </c>
      <c r="I103" s="42" t="str">
        <f>IF((ISBLANK(F103)),"",(PRODUCT(F103,G103/1000000)))</f>
        <v/>
      </c>
    </row>
    <row r="104" spans="1:9" ht="18.75" customHeight="1">
      <c r="A104" s="217">
        <v>2</v>
      </c>
      <c r="B104" s="227" t="s">
        <v>38</v>
      </c>
      <c r="C104" s="219" t="s">
        <v>36</v>
      </c>
      <c r="D104" s="219"/>
      <c r="E104" s="134"/>
      <c r="F104" s="134"/>
      <c r="G104" s="115">
        <v>1240.27</v>
      </c>
      <c r="H104" s="113" t="s">
        <v>453</v>
      </c>
      <c r="I104" s="42" t="str">
        <f>IF((ISBLANK(F104)),"",(PRODUCT(F104,G104/1000000)))</f>
        <v/>
      </c>
    </row>
    <row r="105" spans="1:9" ht="18.75" customHeight="1">
      <c r="A105" s="217"/>
      <c r="B105" s="227"/>
      <c r="C105" s="219" t="s">
        <v>37</v>
      </c>
      <c r="D105" s="219"/>
      <c r="E105" s="134"/>
      <c r="F105" s="134"/>
      <c r="G105" s="114">
        <v>1553.31</v>
      </c>
      <c r="H105" s="113" t="s">
        <v>453</v>
      </c>
      <c r="I105" s="42" t="str">
        <f>IF((ISBLANK(F105)),"",(PRODUCT(F105,G105/1000000)))</f>
        <v/>
      </c>
    </row>
    <row r="106" spans="1:9" ht="18.75" customHeight="1">
      <c r="A106" s="112">
        <v>3</v>
      </c>
      <c r="B106" s="111" t="s">
        <v>39</v>
      </c>
      <c r="C106" s="227" t="s">
        <v>40</v>
      </c>
      <c r="D106" s="227"/>
      <c r="E106" s="135"/>
      <c r="F106" s="135"/>
      <c r="G106" s="110">
        <v>2.39</v>
      </c>
      <c r="H106" s="109" t="s">
        <v>14</v>
      </c>
      <c r="I106" s="42" t="str">
        <f>IF((ISBLANK(F106)),"",(PRODUCT(F106,G106)))</f>
        <v/>
      </c>
    </row>
    <row r="107" spans="1:9" ht="24.75" customHeight="1">
      <c r="A107" s="228" t="s">
        <v>41</v>
      </c>
      <c r="B107" s="228"/>
      <c r="C107" s="228"/>
      <c r="D107" s="228"/>
      <c r="E107" s="228"/>
      <c r="F107" s="228"/>
      <c r="G107" s="228"/>
      <c r="H107" s="228"/>
      <c r="I107" s="41" t="str">
        <f>IF(SUM(I85:I106)=0," ",SUM(I85:I106))</f>
        <v xml:space="preserve"> </v>
      </c>
    </row>
    <row r="108" spans="1:9" ht="18" customHeight="1">
      <c r="A108" s="246" t="s">
        <v>262</v>
      </c>
      <c r="B108" s="246"/>
      <c r="C108" s="246"/>
      <c r="D108" s="246"/>
      <c r="E108" s="246"/>
      <c r="F108" s="246"/>
      <c r="G108" s="246"/>
      <c r="H108" s="246"/>
      <c r="I108" s="246"/>
    </row>
    <row r="109" spans="1:9" ht="18.75" customHeight="1"/>
    <row r="110" spans="1:9" ht="27" customHeight="1">
      <c r="A110" s="190" t="s">
        <v>345</v>
      </c>
    </row>
    <row r="111" spans="1:9" ht="14.25" customHeight="1">
      <c r="A111" s="222" t="s">
        <v>1</v>
      </c>
      <c r="B111" s="222"/>
      <c r="C111" s="222"/>
      <c r="D111" s="222"/>
      <c r="E111" s="222"/>
      <c r="F111" s="222"/>
      <c r="G111" s="122" t="s">
        <v>2</v>
      </c>
      <c r="H111" s="223" t="s">
        <v>3</v>
      </c>
      <c r="I111" s="223"/>
    </row>
    <row r="112" spans="1:9" ht="37.5" customHeight="1">
      <c r="A112" s="222"/>
      <c r="B112" s="222"/>
      <c r="C112" s="222"/>
      <c r="D112" s="222"/>
      <c r="E112" s="222"/>
      <c r="F112" s="222"/>
      <c r="G112" s="224"/>
      <c r="H112" s="224"/>
      <c r="I112" s="224"/>
    </row>
    <row r="113" spans="1:9" ht="26.25" customHeight="1">
      <c r="A113" s="217" t="s">
        <v>4</v>
      </c>
      <c r="B113" s="217" t="s">
        <v>5</v>
      </c>
      <c r="C113" s="217"/>
      <c r="D113" s="217"/>
      <c r="E113" s="217" t="s">
        <v>6</v>
      </c>
      <c r="F113" s="121" t="s">
        <v>7</v>
      </c>
      <c r="G113" s="225" t="s">
        <v>8</v>
      </c>
      <c r="H113" s="225"/>
      <c r="I113" s="217" t="s">
        <v>9</v>
      </c>
    </row>
    <row r="114" spans="1:9" ht="14.25" customHeight="1">
      <c r="A114" s="217"/>
      <c r="B114" s="217"/>
      <c r="C114" s="217"/>
      <c r="D114" s="217"/>
      <c r="E114" s="217"/>
      <c r="F114" s="120" t="s">
        <v>53</v>
      </c>
      <c r="G114" s="215" t="s">
        <v>54</v>
      </c>
      <c r="H114" s="215"/>
      <c r="I114" s="217"/>
    </row>
    <row r="115" spans="1:9" ht="24" customHeight="1">
      <c r="A115" s="116" t="s">
        <v>10</v>
      </c>
      <c r="B115" s="216" t="s">
        <v>11</v>
      </c>
      <c r="C115" s="216"/>
      <c r="D115" s="216"/>
      <c r="E115" s="216"/>
      <c r="F115" s="216"/>
      <c r="G115" s="216"/>
      <c r="H115" s="216"/>
      <c r="I115" s="216"/>
    </row>
    <row r="116" spans="1:9" ht="24" customHeight="1">
      <c r="A116" s="217">
        <v>1</v>
      </c>
      <c r="B116" s="218" t="s">
        <v>12</v>
      </c>
      <c r="C116" s="218"/>
      <c r="D116" s="119" t="s">
        <v>13</v>
      </c>
      <c r="E116" s="134"/>
      <c r="F116" s="134"/>
      <c r="G116" s="117">
        <v>23.46</v>
      </c>
      <c r="H116" s="109" t="s">
        <v>14</v>
      </c>
      <c r="I116" s="42" t="str">
        <f t="shared" ref="I116:I121" si="3">IF((ISBLANK(F116)),"",(PRODUCT(F116,G116)))</f>
        <v/>
      </c>
    </row>
    <row r="117" spans="1:9" ht="24" customHeight="1">
      <c r="A117" s="217"/>
      <c r="B117" s="218"/>
      <c r="C117" s="218"/>
      <c r="D117" s="119" t="s">
        <v>15</v>
      </c>
      <c r="E117" s="134"/>
      <c r="F117" s="134"/>
      <c r="G117" s="110">
        <v>21.95</v>
      </c>
      <c r="H117" s="109" t="s">
        <v>14</v>
      </c>
      <c r="I117" s="42" t="str">
        <f t="shared" si="3"/>
        <v/>
      </c>
    </row>
    <row r="118" spans="1:9" ht="24" customHeight="1">
      <c r="A118" s="112">
        <v>2</v>
      </c>
      <c r="B118" s="219" t="s">
        <v>16</v>
      </c>
      <c r="C118" s="219"/>
      <c r="D118" s="219"/>
      <c r="E118" s="134"/>
      <c r="F118" s="134"/>
      <c r="G118" s="117">
        <v>36.36</v>
      </c>
      <c r="H118" s="109" t="s">
        <v>14</v>
      </c>
      <c r="I118" s="42" t="str">
        <f t="shared" si="3"/>
        <v/>
      </c>
    </row>
    <row r="119" spans="1:9" ht="24" customHeight="1">
      <c r="A119" s="112">
        <v>3</v>
      </c>
      <c r="B119" s="219" t="s">
        <v>17</v>
      </c>
      <c r="C119" s="219"/>
      <c r="D119" s="219"/>
      <c r="E119" s="134"/>
      <c r="F119" s="134"/>
      <c r="G119" s="117">
        <v>40.71</v>
      </c>
      <c r="H119" s="109" t="s">
        <v>14</v>
      </c>
      <c r="I119" s="42" t="str">
        <f t="shared" si="3"/>
        <v/>
      </c>
    </row>
    <row r="120" spans="1:9" ht="24" customHeight="1">
      <c r="A120" s="112">
        <v>4</v>
      </c>
      <c r="B120" s="219" t="s">
        <v>18</v>
      </c>
      <c r="C120" s="219"/>
      <c r="D120" s="219"/>
      <c r="E120" s="134"/>
      <c r="F120" s="134"/>
      <c r="G120" s="117">
        <v>30.91</v>
      </c>
      <c r="H120" s="109" t="s">
        <v>14</v>
      </c>
      <c r="I120" s="42" t="str">
        <f t="shared" si="3"/>
        <v/>
      </c>
    </row>
    <row r="121" spans="1:9" ht="24" customHeight="1">
      <c r="A121" s="112">
        <v>5</v>
      </c>
      <c r="B121" s="219" t="s">
        <v>19</v>
      </c>
      <c r="C121" s="219"/>
      <c r="D121" s="219"/>
      <c r="E121" s="134"/>
      <c r="F121" s="134"/>
      <c r="G121" s="117">
        <v>45.47</v>
      </c>
      <c r="H121" s="109" t="s">
        <v>14</v>
      </c>
      <c r="I121" s="42" t="str">
        <f t="shared" si="3"/>
        <v/>
      </c>
    </row>
    <row r="122" spans="1:9" ht="18.75" customHeight="1">
      <c r="A122" s="116" t="s">
        <v>20</v>
      </c>
      <c r="B122" s="216" t="s">
        <v>21</v>
      </c>
      <c r="C122" s="216"/>
      <c r="D122" s="216"/>
      <c r="E122" s="216"/>
      <c r="F122" s="216"/>
      <c r="G122" s="216"/>
      <c r="H122" s="216"/>
      <c r="I122" s="216"/>
    </row>
    <row r="123" spans="1:9" ht="18.75" customHeight="1">
      <c r="A123" s="112">
        <v>1</v>
      </c>
      <c r="B123" s="219" t="s">
        <v>22</v>
      </c>
      <c r="C123" s="219"/>
      <c r="D123" s="219"/>
      <c r="E123" s="134"/>
      <c r="F123" s="134"/>
      <c r="G123" s="117">
        <v>31.2</v>
      </c>
      <c r="H123" s="109" t="s">
        <v>14</v>
      </c>
      <c r="I123" s="42" t="str">
        <f>IF((ISBLANK(F123)),"",(PRODUCT(F123,G123)))</f>
        <v/>
      </c>
    </row>
    <row r="124" spans="1:9" ht="18.75" customHeight="1">
      <c r="A124" s="112">
        <v>2</v>
      </c>
      <c r="B124" s="219" t="s">
        <v>23</v>
      </c>
      <c r="C124" s="219"/>
      <c r="D124" s="219"/>
      <c r="E124" s="134"/>
      <c r="F124" s="134"/>
      <c r="G124" s="117">
        <v>25</v>
      </c>
      <c r="H124" s="109" t="s">
        <v>14</v>
      </c>
      <c r="I124" s="42" t="str">
        <f>IF((ISBLANK(F124)),"",(PRODUCT(F124,G124)))</f>
        <v/>
      </c>
    </row>
    <row r="125" spans="1:9" ht="18.75" customHeight="1">
      <c r="A125" s="112">
        <v>3</v>
      </c>
      <c r="B125" s="219" t="s">
        <v>24</v>
      </c>
      <c r="C125" s="219"/>
      <c r="D125" s="219"/>
      <c r="E125" s="134"/>
      <c r="F125" s="134"/>
      <c r="G125" s="110">
        <v>35.86</v>
      </c>
      <c r="H125" s="109" t="s">
        <v>14</v>
      </c>
      <c r="I125" s="42" t="str">
        <f>IF((ISBLANK(F125)),"",(PRODUCT(F125,G125)))</f>
        <v/>
      </c>
    </row>
    <row r="126" spans="1:9" ht="18.75" customHeight="1">
      <c r="A126" s="116" t="s">
        <v>25</v>
      </c>
      <c r="B126" s="226" t="s">
        <v>26</v>
      </c>
      <c r="C126" s="226"/>
      <c r="D126" s="226"/>
      <c r="E126" s="134"/>
      <c r="F126" s="134"/>
      <c r="G126" s="110">
        <v>5.98</v>
      </c>
      <c r="H126" s="109" t="s">
        <v>14</v>
      </c>
      <c r="I126" s="42" t="str">
        <f>IF((ISBLANK(F126)),"",(PRODUCT(F126,G126)))</f>
        <v/>
      </c>
    </row>
    <row r="127" spans="1:9" ht="18.75" customHeight="1">
      <c r="A127" s="116" t="s">
        <v>27</v>
      </c>
      <c r="B127" s="226" t="s">
        <v>28</v>
      </c>
      <c r="C127" s="226"/>
      <c r="D127" s="226"/>
      <c r="E127" s="226"/>
      <c r="F127" s="226"/>
      <c r="G127" s="226"/>
      <c r="H127" s="226"/>
      <c r="I127" s="226"/>
    </row>
    <row r="128" spans="1:9" ht="18.75" customHeight="1">
      <c r="A128" s="112">
        <v>1</v>
      </c>
      <c r="B128" s="218" t="s">
        <v>29</v>
      </c>
      <c r="C128" s="218"/>
      <c r="D128" s="218"/>
      <c r="E128" s="134"/>
      <c r="F128" s="134"/>
      <c r="G128" s="118">
        <v>12.4</v>
      </c>
      <c r="H128" s="109" t="s">
        <v>14</v>
      </c>
      <c r="I128" s="42" t="str">
        <f>IF((ISBLANK(F128)),"",(PRODUCT(F128,G128)))</f>
        <v/>
      </c>
    </row>
    <row r="129" spans="1:9" ht="18.75" customHeight="1">
      <c r="A129" s="112">
        <v>2</v>
      </c>
      <c r="B129" s="219" t="s">
        <v>30</v>
      </c>
      <c r="C129" s="219"/>
      <c r="D129" s="219"/>
      <c r="E129" s="134"/>
      <c r="F129" s="134"/>
      <c r="G129" s="117">
        <v>15.26</v>
      </c>
      <c r="H129" s="109" t="s">
        <v>14</v>
      </c>
      <c r="I129" s="42" t="str">
        <f>IF((ISBLANK(F129)),"",(PRODUCT(F129,G129)))</f>
        <v/>
      </c>
    </row>
    <row r="130" spans="1:9" ht="18.75" customHeight="1">
      <c r="A130" s="112">
        <v>3</v>
      </c>
      <c r="B130" s="219" t="s">
        <v>31</v>
      </c>
      <c r="C130" s="219"/>
      <c r="D130" s="219"/>
      <c r="E130" s="134"/>
      <c r="F130" s="134"/>
      <c r="G130" s="117">
        <v>24.17</v>
      </c>
      <c r="H130" s="109" t="s">
        <v>14</v>
      </c>
      <c r="I130" s="42" t="str">
        <f>IF((ISBLANK(F130)),"",(PRODUCT(F130,G130)))</f>
        <v/>
      </c>
    </row>
    <row r="131" spans="1:9" ht="18.75" customHeight="1">
      <c r="A131" s="112">
        <v>4</v>
      </c>
      <c r="B131" s="219" t="s">
        <v>32</v>
      </c>
      <c r="C131" s="219"/>
      <c r="D131" s="219"/>
      <c r="E131" s="134"/>
      <c r="F131" s="134"/>
      <c r="G131" s="117">
        <v>11.97</v>
      </c>
      <c r="H131" s="109" t="s">
        <v>14</v>
      </c>
      <c r="I131" s="42" t="str">
        <f>IF((ISBLANK(F131)),"",(PRODUCT(F131,G131)))</f>
        <v/>
      </c>
    </row>
    <row r="132" spans="1:9" ht="18.75" customHeight="1">
      <c r="A132" s="116" t="s">
        <v>33</v>
      </c>
      <c r="B132" s="234" t="s">
        <v>34</v>
      </c>
      <c r="C132" s="234"/>
      <c r="D132" s="234"/>
      <c r="E132" s="234"/>
      <c r="F132" s="234"/>
      <c r="G132" s="234"/>
      <c r="H132" s="234"/>
      <c r="I132" s="234"/>
    </row>
    <row r="133" spans="1:9" ht="18.75" customHeight="1">
      <c r="A133" s="217">
        <v>1</v>
      </c>
      <c r="B133" s="227" t="s">
        <v>35</v>
      </c>
      <c r="C133" s="219" t="s">
        <v>36</v>
      </c>
      <c r="D133" s="219"/>
      <c r="E133" s="134"/>
      <c r="F133" s="134"/>
      <c r="G133" s="115">
        <v>1773.79</v>
      </c>
      <c r="H133" s="113" t="s">
        <v>453</v>
      </c>
      <c r="I133" s="42" t="str">
        <f>IF((ISBLANK(F133)),"",(PRODUCT(F133,G133/1000000)))</f>
        <v/>
      </c>
    </row>
    <row r="134" spans="1:9" ht="18.75" customHeight="1">
      <c r="A134" s="217"/>
      <c r="B134" s="227"/>
      <c r="C134" s="219" t="s">
        <v>37</v>
      </c>
      <c r="D134" s="219"/>
      <c r="E134" s="134"/>
      <c r="F134" s="134"/>
      <c r="G134" s="115">
        <v>2216.21</v>
      </c>
      <c r="H134" s="113" t="s">
        <v>453</v>
      </c>
      <c r="I134" s="42" t="str">
        <f>IF((ISBLANK(F134)),"",(PRODUCT(F134,G134/1000000)))</f>
        <v/>
      </c>
    </row>
    <row r="135" spans="1:9" ht="18.75" customHeight="1">
      <c r="A135" s="217">
        <v>2</v>
      </c>
      <c r="B135" s="227" t="s">
        <v>38</v>
      </c>
      <c r="C135" s="219" t="s">
        <v>36</v>
      </c>
      <c r="D135" s="219"/>
      <c r="E135" s="134"/>
      <c r="F135" s="134"/>
      <c r="G135" s="115">
        <v>1240.27</v>
      </c>
      <c r="H135" s="113" t="s">
        <v>453</v>
      </c>
      <c r="I135" s="42" t="str">
        <f>IF((ISBLANK(F135)),"",(PRODUCT(F135,G135/1000000)))</f>
        <v/>
      </c>
    </row>
    <row r="136" spans="1:9" ht="18.75" customHeight="1">
      <c r="A136" s="217"/>
      <c r="B136" s="227"/>
      <c r="C136" s="219" t="s">
        <v>37</v>
      </c>
      <c r="D136" s="219"/>
      <c r="E136" s="134"/>
      <c r="F136" s="134"/>
      <c r="G136" s="114">
        <v>1553.31</v>
      </c>
      <c r="H136" s="113" t="s">
        <v>453</v>
      </c>
      <c r="I136" s="42" t="str">
        <f>IF((ISBLANK(F136)),"",(PRODUCT(F136,G136/1000000)))</f>
        <v/>
      </c>
    </row>
    <row r="137" spans="1:9" ht="18.75" customHeight="1">
      <c r="A137" s="112">
        <v>3</v>
      </c>
      <c r="B137" s="111" t="s">
        <v>39</v>
      </c>
      <c r="C137" s="227" t="s">
        <v>40</v>
      </c>
      <c r="D137" s="227"/>
      <c r="E137" s="135"/>
      <c r="F137" s="135"/>
      <c r="G137" s="110">
        <v>2.39</v>
      </c>
      <c r="H137" s="109" t="s">
        <v>14</v>
      </c>
      <c r="I137" s="42" t="str">
        <f>IF((ISBLANK(F137)),"",(PRODUCT(F137,G137)))</f>
        <v/>
      </c>
    </row>
    <row r="138" spans="1:9" ht="14.25" customHeight="1">
      <c r="A138" s="228" t="s">
        <v>41</v>
      </c>
      <c r="B138" s="228"/>
      <c r="C138" s="228"/>
      <c r="D138" s="228"/>
      <c r="E138" s="228"/>
      <c r="F138" s="228"/>
      <c r="G138" s="228"/>
      <c r="H138" s="228"/>
      <c r="I138" s="41" t="str">
        <f>IF(SUM(I116:I137)=0," ",SUM(I116:I137))</f>
        <v xml:space="preserve"> </v>
      </c>
    </row>
    <row r="139" spans="1:9" ht="19.5" customHeight="1">
      <c r="A139" s="247" t="s">
        <v>262</v>
      </c>
      <c r="B139" s="247"/>
      <c r="C139" s="247"/>
      <c r="D139" s="247"/>
      <c r="E139" s="247"/>
      <c r="F139" s="247"/>
      <c r="G139" s="247"/>
      <c r="H139" s="247"/>
      <c r="I139" s="247"/>
    </row>
    <row r="140" spans="1:9" ht="19.5" customHeight="1"/>
    <row r="141" spans="1:9" ht="27" customHeight="1">
      <c r="A141" s="190" t="s">
        <v>344</v>
      </c>
    </row>
    <row r="142" spans="1:9" ht="17.25" customHeight="1">
      <c r="A142" s="222" t="s">
        <v>1</v>
      </c>
      <c r="B142" s="222"/>
      <c r="C142" s="222"/>
      <c r="D142" s="222"/>
      <c r="E142" s="222"/>
      <c r="F142" s="222"/>
      <c r="G142" s="122" t="s">
        <v>2</v>
      </c>
      <c r="H142" s="223" t="s">
        <v>3</v>
      </c>
      <c r="I142" s="223"/>
    </row>
    <row r="143" spans="1:9" ht="42" customHeight="1">
      <c r="A143" s="222"/>
      <c r="B143" s="222"/>
      <c r="C143" s="222"/>
      <c r="D143" s="222"/>
      <c r="E143" s="222"/>
      <c r="F143" s="222"/>
      <c r="G143" s="224"/>
      <c r="H143" s="224"/>
      <c r="I143" s="224"/>
    </row>
    <row r="144" spans="1:9" ht="23.25" customHeight="1">
      <c r="A144" s="217" t="s">
        <v>4</v>
      </c>
      <c r="B144" s="217" t="s">
        <v>5</v>
      </c>
      <c r="C144" s="217"/>
      <c r="D144" s="217"/>
      <c r="E144" s="217" t="s">
        <v>6</v>
      </c>
      <c r="F144" s="121" t="s">
        <v>7</v>
      </c>
      <c r="G144" s="225" t="s">
        <v>8</v>
      </c>
      <c r="H144" s="225"/>
      <c r="I144" s="217" t="s">
        <v>9</v>
      </c>
    </row>
    <row r="145" spans="1:9" ht="12.75" customHeight="1">
      <c r="A145" s="217"/>
      <c r="B145" s="217"/>
      <c r="C145" s="217"/>
      <c r="D145" s="217"/>
      <c r="E145" s="217"/>
      <c r="F145" s="120" t="s">
        <v>53</v>
      </c>
      <c r="G145" s="215" t="s">
        <v>54</v>
      </c>
      <c r="H145" s="215"/>
      <c r="I145" s="217"/>
    </row>
    <row r="146" spans="1:9" ht="24" customHeight="1">
      <c r="A146" s="116" t="s">
        <v>10</v>
      </c>
      <c r="B146" s="216" t="s">
        <v>11</v>
      </c>
      <c r="C146" s="216"/>
      <c r="D146" s="216"/>
      <c r="E146" s="216"/>
      <c r="F146" s="216"/>
      <c r="G146" s="216"/>
      <c r="H146" s="216"/>
      <c r="I146" s="216"/>
    </row>
    <row r="147" spans="1:9" ht="24" customHeight="1">
      <c r="A147" s="217">
        <v>1</v>
      </c>
      <c r="B147" s="218" t="s">
        <v>12</v>
      </c>
      <c r="C147" s="218"/>
      <c r="D147" s="119" t="s">
        <v>13</v>
      </c>
      <c r="E147" s="134"/>
      <c r="F147" s="134"/>
      <c r="G147" s="117">
        <v>23.46</v>
      </c>
      <c r="H147" s="109" t="s">
        <v>14</v>
      </c>
      <c r="I147" s="42" t="str">
        <f t="shared" ref="I147:I152" si="4">IF((ISBLANK(F147)),"",(PRODUCT(F147,G147)))</f>
        <v/>
      </c>
    </row>
    <row r="148" spans="1:9" ht="24" customHeight="1">
      <c r="A148" s="217"/>
      <c r="B148" s="218"/>
      <c r="C148" s="218"/>
      <c r="D148" s="119" t="s">
        <v>15</v>
      </c>
      <c r="E148" s="134"/>
      <c r="F148" s="134"/>
      <c r="G148" s="110">
        <v>21.95</v>
      </c>
      <c r="H148" s="109" t="s">
        <v>14</v>
      </c>
      <c r="I148" s="42" t="str">
        <f t="shared" si="4"/>
        <v/>
      </c>
    </row>
    <row r="149" spans="1:9" ht="24" customHeight="1">
      <c r="A149" s="112">
        <v>2</v>
      </c>
      <c r="B149" s="219" t="s">
        <v>16</v>
      </c>
      <c r="C149" s="219"/>
      <c r="D149" s="219"/>
      <c r="E149" s="134"/>
      <c r="F149" s="134"/>
      <c r="G149" s="117">
        <v>36.36</v>
      </c>
      <c r="H149" s="109" t="s">
        <v>14</v>
      </c>
      <c r="I149" s="42" t="str">
        <f t="shared" si="4"/>
        <v/>
      </c>
    </row>
    <row r="150" spans="1:9" ht="24" customHeight="1">
      <c r="A150" s="112">
        <v>3</v>
      </c>
      <c r="B150" s="219" t="s">
        <v>17</v>
      </c>
      <c r="C150" s="219"/>
      <c r="D150" s="219"/>
      <c r="E150" s="134"/>
      <c r="F150" s="134"/>
      <c r="G150" s="117">
        <v>40.71</v>
      </c>
      <c r="H150" s="109" t="s">
        <v>14</v>
      </c>
      <c r="I150" s="42" t="str">
        <f t="shared" si="4"/>
        <v/>
      </c>
    </row>
    <row r="151" spans="1:9" ht="24" customHeight="1">
      <c r="A151" s="112">
        <v>4</v>
      </c>
      <c r="B151" s="219" t="s">
        <v>18</v>
      </c>
      <c r="C151" s="219"/>
      <c r="D151" s="219"/>
      <c r="E151" s="134"/>
      <c r="F151" s="134"/>
      <c r="G151" s="117">
        <v>30.91</v>
      </c>
      <c r="H151" s="109" t="s">
        <v>14</v>
      </c>
      <c r="I151" s="42" t="str">
        <f t="shared" si="4"/>
        <v/>
      </c>
    </row>
    <row r="152" spans="1:9" ht="24" customHeight="1">
      <c r="A152" s="112">
        <v>5</v>
      </c>
      <c r="B152" s="219" t="s">
        <v>19</v>
      </c>
      <c r="C152" s="219"/>
      <c r="D152" s="219"/>
      <c r="E152" s="134"/>
      <c r="F152" s="134"/>
      <c r="G152" s="117">
        <v>45.47</v>
      </c>
      <c r="H152" s="109" t="s">
        <v>14</v>
      </c>
      <c r="I152" s="42" t="str">
        <f t="shared" si="4"/>
        <v/>
      </c>
    </row>
    <row r="153" spans="1:9" ht="18.75" customHeight="1">
      <c r="A153" s="116" t="s">
        <v>20</v>
      </c>
      <c r="B153" s="216" t="s">
        <v>21</v>
      </c>
      <c r="C153" s="216"/>
      <c r="D153" s="216"/>
      <c r="E153" s="216"/>
      <c r="F153" s="216"/>
      <c r="G153" s="216"/>
      <c r="H153" s="216"/>
      <c r="I153" s="216"/>
    </row>
    <row r="154" spans="1:9" ht="18.75" customHeight="1">
      <c r="A154" s="112">
        <v>1</v>
      </c>
      <c r="B154" s="219" t="s">
        <v>22</v>
      </c>
      <c r="C154" s="219"/>
      <c r="D154" s="219"/>
      <c r="E154" s="134"/>
      <c r="F154" s="134"/>
      <c r="G154" s="117">
        <v>31.2</v>
      </c>
      <c r="H154" s="109" t="s">
        <v>14</v>
      </c>
      <c r="I154" s="42" t="str">
        <f>IF((ISBLANK(F154)),"",(PRODUCT(F154,G154)))</f>
        <v/>
      </c>
    </row>
    <row r="155" spans="1:9" ht="18.75" customHeight="1">
      <c r="A155" s="112">
        <v>2</v>
      </c>
      <c r="B155" s="219" t="s">
        <v>23</v>
      </c>
      <c r="C155" s="219"/>
      <c r="D155" s="219"/>
      <c r="E155" s="134"/>
      <c r="F155" s="134"/>
      <c r="G155" s="117">
        <v>25</v>
      </c>
      <c r="H155" s="109" t="s">
        <v>14</v>
      </c>
      <c r="I155" s="42" t="str">
        <f>IF((ISBLANK(F155)),"",(PRODUCT(F155,G155)))</f>
        <v/>
      </c>
    </row>
    <row r="156" spans="1:9" ht="18.75" customHeight="1">
      <c r="A156" s="112">
        <v>3</v>
      </c>
      <c r="B156" s="219" t="s">
        <v>24</v>
      </c>
      <c r="C156" s="219"/>
      <c r="D156" s="219"/>
      <c r="E156" s="134"/>
      <c r="F156" s="134"/>
      <c r="G156" s="110">
        <v>35.86</v>
      </c>
      <c r="H156" s="109" t="s">
        <v>14</v>
      </c>
      <c r="I156" s="42" t="str">
        <f>IF((ISBLANK(F156)),"",(PRODUCT(F156,G156)))</f>
        <v/>
      </c>
    </row>
    <row r="157" spans="1:9" ht="18.75" customHeight="1">
      <c r="A157" s="116" t="s">
        <v>25</v>
      </c>
      <c r="B157" s="226" t="s">
        <v>26</v>
      </c>
      <c r="C157" s="226"/>
      <c r="D157" s="226"/>
      <c r="E157" s="134"/>
      <c r="F157" s="134"/>
      <c r="G157" s="110">
        <v>5.98</v>
      </c>
      <c r="H157" s="109" t="s">
        <v>14</v>
      </c>
      <c r="I157" s="42" t="str">
        <f>IF((ISBLANK(F157)),"",(PRODUCT(F157,G157)))</f>
        <v/>
      </c>
    </row>
    <row r="158" spans="1:9" ht="18.75" customHeight="1">
      <c r="A158" s="116" t="s">
        <v>27</v>
      </c>
      <c r="B158" s="226" t="s">
        <v>28</v>
      </c>
      <c r="C158" s="226"/>
      <c r="D158" s="226"/>
      <c r="E158" s="226"/>
      <c r="F158" s="226"/>
      <c r="G158" s="226"/>
      <c r="H158" s="226"/>
      <c r="I158" s="226"/>
    </row>
    <row r="159" spans="1:9" ht="18.75" customHeight="1">
      <c r="A159" s="112">
        <v>1</v>
      </c>
      <c r="B159" s="218" t="s">
        <v>29</v>
      </c>
      <c r="C159" s="218"/>
      <c r="D159" s="218"/>
      <c r="E159" s="134"/>
      <c r="F159" s="134"/>
      <c r="G159" s="118">
        <v>12.4</v>
      </c>
      <c r="H159" s="109" t="s">
        <v>14</v>
      </c>
      <c r="I159" s="42" t="str">
        <f>IF((ISBLANK(F159)),"",(PRODUCT(F159,G159)))</f>
        <v/>
      </c>
    </row>
    <row r="160" spans="1:9" ht="18.75" customHeight="1">
      <c r="A160" s="112">
        <v>2</v>
      </c>
      <c r="B160" s="219" t="s">
        <v>30</v>
      </c>
      <c r="C160" s="219"/>
      <c r="D160" s="219"/>
      <c r="E160" s="134"/>
      <c r="F160" s="134"/>
      <c r="G160" s="117">
        <v>15.26</v>
      </c>
      <c r="H160" s="109" t="s">
        <v>14</v>
      </c>
      <c r="I160" s="42" t="str">
        <f>IF((ISBLANK(F160)),"",(PRODUCT(F160,G160)))</f>
        <v/>
      </c>
    </row>
    <row r="161" spans="1:9" ht="18.75" customHeight="1">
      <c r="A161" s="112">
        <v>3</v>
      </c>
      <c r="B161" s="219" t="s">
        <v>31</v>
      </c>
      <c r="C161" s="219"/>
      <c r="D161" s="219"/>
      <c r="E161" s="134"/>
      <c r="F161" s="134"/>
      <c r="G161" s="117">
        <v>24.17</v>
      </c>
      <c r="H161" s="109" t="s">
        <v>14</v>
      </c>
      <c r="I161" s="42" t="str">
        <f>IF((ISBLANK(F161)),"",(PRODUCT(F161,G161)))</f>
        <v/>
      </c>
    </row>
    <row r="162" spans="1:9" ht="18.75" customHeight="1">
      <c r="A162" s="112">
        <v>4</v>
      </c>
      <c r="B162" s="219" t="s">
        <v>32</v>
      </c>
      <c r="C162" s="219"/>
      <c r="D162" s="219"/>
      <c r="E162" s="134"/>
      <c r="F162" s="134"/>
      <c r="G162" s="117">
        <v>11.97</v>
      </c>
      <c r="H162" s="109" t="s">
        <v>14</v>
      </c>
      <c r="I162" s="42" t="str">
        <f>IF((ISBLANK(F162)),"",(PRODUCT(F162,G162)))</f>
        <v/>
      </c>
    </row>
    <row r="163" spans="1:9" ht="18.75" customHeight="1">
      <c r="A163" s="116" t="s">
        <v>33</v>
      </c>
      <c r="B163" s="234" t="s">
        <v>34</v>
      </c>
      <c r="C163" s="234"/>
      <c r="D163" s="234"/>
      <c r="E163" s="234"/>
      <c r="F163" s="234"/>
      <c r="G163" s="234"/>
      <c r="H163" s="234"/>
      <c r="I163" s="234"/>
    </row>
    <row r="164" spans="1:9" ht="18.75" customHeight="1">
      <c r="A164" s="217">
        <v>1</v>
      </c>
      <c r="B164" s="227" t="s">
        <v>35</v>
      </c>
      <c r="C164" s="219" t="s">
        <v>36</v>
      </c>
      <c r="D164" s="219"/>
      <c r="E164" s="134"/>
      <c r="F164" s="134"/>
      <c r="G164" s="115">
        <v>1773.79</v>
      </c>
      <c r="H164" s="113" t="s">
        <v>453</v>
      </c>
      <c r="I164" s="42" t="str">
        <f>IF((ISBLANK(F164)),"",(PRODUCT(F164,G164/1000000)))</f>
        <v/>
      </c>
    </row>
    <row r="165" spans="1:9" ht="18.75" customHeight="1">
      <c r="A165" s="217"/>
      <c r="B165" s="227"/>
      <c r="C165" s="219" t="s">
        <v>37</v>
      </c>
      <c r="D165" s="219"/>
      <c r="E165" s="134"/>
      <c r="F165" s="134"/>
      <c r="G165" s="115">
        <v>2216.21</v>
      </c>
      <c r="H165" s="113" t="s">
        <v>453</v>
      </c>
      <c r="I165" s="42" t="str">
        <f>IF((ISBLANK(F165)),"",(PRODUCT(F165,G165/1000000)))</f>
        <v/>
      </c>
    </row>
    <row r="166" spans="1:9" ht="18.75" customHeight="1">
      <c r="A166" s="217">
        <v>2</v>
      </c>
      <c r="B166" s="227" t="s">
        <v>38</v>
      </c>
      <c r="C166" s="219" t="s">
        <v>36</v>
      </c>
      <c r="D166" s="219"/>
      <c r="E166" s="134"/>
      <c r="F166" s="134"/>
      <c r="G166" s="115">
        <v>1240.27</v>
      </c>
      <c r="H166" s="113" t="s">
        <v>453</v>
      </c>
      <c r="I166" s="42" t="str">
        <f>IF((ISBLANK(F166)),"",(PRODUCT(F166,G166/1000000)))</f>
        <v/>
      </c>
    </row>
    <row r="167" spans="1:9" ht="18.75" customHeight="1">
      <c r="A167" s="217"/>
      <c r="B167" s="227"/>
      <c r="C167" s="219" t="s">
        <v>37</v>
      </c>
      <c r="D167" s="219"/>
      <c r="E167" s="134"/>
      <c r="F167" s="134"/>
      <c r="G167" s="114">
        <v>1553.31</v>
      </c>
      <c r="H167" s="113" t="s">
        <v>453</v>
      </c>
      <c r="I167" s="42" t="str">
        <f>IF((ISBLANK(F167)),"",(PRODUCT(F167,G167/1000000)))</f>
        <v/>
      </c>
    </row>
    <row r="168" spans="1:9" ht="18.75" customHeight="1">
      <c r="A168" s="112">
        <v>3</v>
      </c>
      <c r="B168" s="111" t="s">
        <v>39</v>
      </c>
      <c r="C168" s="227" t="s">
        <v>40</v>
      </c>
      <c r="D168" s="227"/>
      <c r="E168" s="135"/>
      <c r="F168" s="135"/>
      <c r="G168" s="110">
        <v>2.39</v>
      </c>
      <c r="H168" s="109" t="s">
        <v>14</v>
      </c>
      <c r="I168" s="42" t="str">
        <f>IF((ISBLANK(F168)),"",(PRODUCT(F168,G168)))</f>
        <v/>
      </c>
    </row>
    <row r="169" spans="1:9" ht="18.75" customHeight="1">
      <c r="A169" s="228" t="s">
        <v>41</v>
      </c>
      <c r="B169" s="228"/>
      <c r="C169" s="228"/>
      <c r="D169" s="228"/>
      <c r="E169" s="228"/>
      <c r="F169" s="228"/>
      <c r="G169" s="228"/>
      <c r="H169" s="228"/>
      <c r="I169" s="41" t="str">
        <f>IF(SUM(I147:I168)=0," ",SUM(I147:I168))</f>
        <v xml:space="preserve"> </v>
      </c>
    </row>
    <row r="170" spans="1:9" ht="19.5" customHeight="1">
      <c r="A170" s="248" t="s">
        <v>262</v>
      </c>
      <c r="B170" s="248"/>
      <c r="C170" s="248"/>
      <c r="D170" s="248"/>
      <c r="E170" s="248"/>
      <c r="F170" s="248"/>
      <c r="G170" s="248"/>
      <c r="H170" s="248"/>
      <c r="I170" s="248"/>
    </row>
    <row r="173" spans="1:9" ht="15" hidden="1">
      <c r="B173" s="38" t="s">
        <v>261</v>
      </c>
    </row>
    <row r="174" spans="1:9" ht="15" hidden="1">
      <c r="B174" s="38" t="s">
        <v>260</v>
      </c>
    </row>
    <row r="175" spans="1:9" ht="15" hidden="1">
      <c r="B175" s="38" t="s">
        <v>259</v>
      </c>
    </row>
    <row r="176" spans="1:9" ht="15" hidden="1">
      <c r="B176" s="38" t="s">
        <v>258</v>
      </c>
    </row>
    <row r="177" spans="2:2" ht="15" hidden="1">
      <c r="B177" s="38" t="s">
        <v>257</v>
      </c>
    </row>
    <row r="178" spans="2:2" ht="15" hidden="1">
      <c r="B178" s="38" t="s">
        <v>256</v>
      </c>
    </row>
    <row r="179" spans="2:2" ht="15" hidden="1">
      <c r="B179" s="38" t="s">
        <v>255</v>
      </c>
    </row>
    <row r="180" spans="2:2" ht="15" hidden="1">
      <c r="B180" s="38" t="s">
        <v>254</v>
      </c>
    </row>
    <row r="181" spans="2:2" ht="15" hidden="1">
      <c r="B181" s="38" t="s">
        <v>253</v>
      </c>
    </row>
    <row r="182" spans="2:2" ht="15" hidden="1">
      <c r="B182" s="38" t="s">
        <v>252</v>
      </c>
    </row>
    <row r="183" spans="2:2" ht="15" hidden="1">
      <c r="B183" s="38" t="s">
        <v>251</v>
      </c>
    </row>
    <row r="184" spans="2:2" ht="15" hidden="1">
      <c r="B184" s="38" t="s">
        <v>250</v>
      </c>
    </row>
    <row r="185" spans="2:2" ht="15" hidden="1">
      <c r="B185" s="38" t="s">
        <v>249</v>
      </c>
    </row>
    <row r="186" spans="2:2" ht="15" hidden="1">
      <c r="B186" s="38" t="s">
        <v>248</v>
      </c>
    </row>
    <row r="187" spans="2:2" ht="15" hidden="1">
      <c r="B187" s="38" t="s">
        <v>247</v>
      </c>
    </row>
    <row r="188" spans="2:2" ht="15" hidden="1">
      <c r="B188" s="38" t="s">
        <v>246</v>
      </c>
    </row>
    <row r="189" spans="2:2" ht="15" hidden="1">
      <c r="B189" s="38" t="s">
        <v>245</v>
      </c>
    </row>
    <row r="190" spans="2:2" ht="15" hidden="1">
      <c r="B190" s="38" t="s">
        <v>244</v>
      </c>
    </row>
    <row r="191" spans="2:2" ht="15" hidden="1">
      <c r="B191" s="38" t="s">
        <v>243</v>
      </c>
    </row>
    <row r="192" spans="2:2" ht="15" hidden="1">
      <c r="B192" s="38" t="s">
        <v>242</v>
      </c>
    </row>
    <row r="193" spans="2:2" ht="15" hidden="1">
      <c r="B193" s="38" t="s">
        <v>241</v>
      </c>
    </row>
    <row r="194" spans="2:2" ht="15" hidden="1">
      <c r="B194" s="38" t="s">
        <v>240</v>
      </c>
    </row>
    <row r="195" spans="2:2" ht="15" hidden="1">
      <c r="B195" s="38" t="s">
        <v>239</v>
      </c>
    </row>
    <row r="196" spans="2:2" ht="15" hidden="1">
      <c r="B196" s="38" t="s">
        <v>238</v>
      </c>
    </row>
    <row r="197" spans="2:2" ht="15" hidden="1">
      <c r="B197" s="38" t="s">
        <v>237</v>
      </c>
    </row>
    <row r="198" spans="2:2" ht="15" hidden="1">
      <c r="B198" s="38" t="s">
        <v>236</v>
      </c>
    </row>
    <row r="199" spans="2:2" ht="15" hidden="1">
      <c r="B199" s="38" t="s">
        <v>235</v>
      </c>
    </row>
    <row r="200" spans="2:2" ht="15" hidden="1">
      <c r="B200" s="38" t="s">
        <v>234</v>
      </c>
    </row>
    <row r="201" spans="2:2" ht="15" hidden="1">
      <c r="B201" s="38" t="s">
        <v>233</v>
      </c>
    </row>
    <row r="202" spans="2:2" ht="15" hidden="1">
      <c r="B202" s="38" t="s">
        <v>232</v>
      </c>
    </row>
    <row r="203" spans="2:2" ht="15" hidden="1">
      <c r="B203" s="38" t="s">
        <v>231</v>
      </c>
    </row>
    <row r="204" spans="2:2" ht="15" hidden="1">
      <c r="B204" s="38" t="s">
        <v>230</v>
      </c>
    </row>
    <row r="205" spans="2:2" ht="15" hidden="1">
      <c r="B205" s="38" t="s">
        <v>229</v>
      </c>
    </row>
    <row r="206" spans="2:2" ht="15" hidden="1">
      <c r="B206" s="38" t="s">
        <v>228</v>
      </c>
    </row>
    <row r="207" spans="2:2" ht="15" hidden="1">
      <c r="B207" s="38" t="s">
        <v>227</v>
      </c>
    </row>
    <row r="208" spans="2:2" ht="15" hidden="1">
      <c r="B208" s="38" t="s">
        <v>226</v>
      </c>
    </row>
    <row r="209" spans="2:2" ht="15" hidden="1">
      <c r="B209" s="38" t="s">
        <v>225</v>
      </c>
    </row>
    <row r="210" spans="2:2" ht="15" hidden="1">
      <c r="B210" s="38" t="s">
        <v>224</v>
      </c>
    </row>
    <row r="211" spans="2:2" ht="15" hidden="1">
      <c r="B211" s="38" t="s">
        <v>223</v>
      </c>
    </row>
    <row r="212" spans="2:2" ht="15" hidden="1">
      <c r="B212" s="38" t="s">
        <v>222</v>
      </c>
    </row>
    <row r="213" spans="2:2" ht="15" hidden="1">
      <c r="B213" s="38" t="s">
        <v>221</v>
      </c>
    </row>
    <row r="214" spans="2:2" ht="15" hidden="1">
      <c r="B214" s="38" t="s">
        <v>220</v>
      </c>
    </row>
    <row r="215" spans="2:2" ht="15" hidden="1">
      <c r="B215" s="38" t="s">
        <v>219</v>
      </c>
    </row>
    <row r="216" spans="2:2" ht="15" hidden="1">
      <c r="B216" s="38" t="s">
        <v>218</v>
      </c>
    </row>
    <row r="217" spans="2:2" ht="15" hidden="1">
      <c r="B217" s="38" t="s">
        <v>217</v>
      </c>
    </row>
    <row r="218" spans="2:2" ht="15" hidden="1">
      <c r="B218" s="38" t="s">
        <v>216</v>
      </c>
    </row>
    <row r="219" spans="2:2" ht="15" hidden="1">
      <c r="B219" s="38" t="s">
        <v>215</v>
      </c>
    </row>
    <row r="220" spans="2:2" ht="15" hidden="1">
      <c r="B220" s="38" t="s">
        <v>214</v>
      </c>
    </row>
    <row r="221" spans="2:2" ht="15" hidden="1">
      <c r="B221" s="38" t="s">
        <v>213</v>
      </c>
    </row>
    <row r="222" spans="2:2" ht="15" hidden="1">
      <c r="B222" s="38" t="s">
        <v>212</v>
      </c>
    </row>
    <row r="223" spans="2:2" ht="15" hidden="1">
      <c r="B223" s="38" t="s">
        <v>211</v>
      </c>
    </row>
    <row r="224" spans="2:2" ht="15" hidden="1">
      <c r="B224" s="38" t="s">
        <v>210</v>
      </c>
    </row>
    <row r="225" spans="2:2" ht="15" hidden="1">
      <c r="B225" s="38" t="s">
        <v>209</v>
      </c>
    </row>
    <row r="226" spans="2:2" ht="15" hidden="1">
      <c r="B226" s="38" t="s">
        <v>208</v>
      </c>
    </row>
    <row r="227" spans="2:2" ht="15" hidden="1">
      <c r="B227" s="38" t="s">
        <v>207</v>
      </c>
    </row>
    <row r="228" spans="2:2" ht="15" hidden="1">
      <c r="B228" s="38" t="s">
        <v>206</v>
      </c>
    </row>
    <row r="229" spans="2:2" ht="15" hidden="1">
      <c r="B229" s="38" t="s">
        <v>205</v>
      </c>
    </row>
    <row r="230" spans="2:2" ht="15" hidden="1">
      <c r="B230" s="38" t="s">
        <v>204</v>
      </c>
    </row>
    <row r="231" spans="2:2" ht="15" hidden="1">
      <c r="B231" s="38" t="s">
        <v>203</v>
      </c>
    </row>
    <row r="232" spans="2:2" ht="15" hidden="1">
      <c r="B232" s="38" t="s">
        <v>202</v>
      </c>
    </row>
    <row r="233" spans="2:2" ht="15" hidden="1">
      <c r="B233" s="38" t="s">
        <v>201</v>
      </c>
    </row>
    <row r="234" spans="2:2" ht="15" hidden="1">
      <c r="B234" s="38" t="s">
        <v>200</v>
      </c>
    </row>
    <row r="235" spans="2:2" ht="15" hidden="1">
      <c r="B235" s="38" t="s">
        <v>199</v>
      </c>
    </row>
    <row r="236" spans="2:2" ht="15" hidden="1">
      <c r="B236" s="38" t="s">
        <v>198</v>
      </c>
    </row>
    <row r="237" spans="2:2" ht="15" hidden="1">
      <c r="B237" s="38" t="s">
        <v>197</v>
      </c>
    </row>
    <row r="238" spans="2:2" ht="15" hidden="1">
      <c r="B238" s="38" t="s">
        <v>196</v>
      </c>
    </row>
    <row r="239" spans="2:2" ht="15" hidden="1">
      <c r="B239" s="38" t="s">
        <v>195</v>
      </c>
    </row>
    <row r="240" spans="2:2" ht="15" hidden="1">
      <c r="B240" s="38" t="s">
        <v>194</v>
      </c>
    </row>
    <row r="241" spans="2:2" ht="15" hidden="1">
      <c r="B241" s="38" t="s">
        <v>193</v>
      </c>
    </row>
    <row r="242" spans="2:2" ht="15" hidden="1">
      <c r="B242" s="38" t="s">
        <v>192</v>
      </c>
    </row>
    <row r="243" spans="2:2" ht="15" hidden="1">
      <c r="B243" s="38" t="s">
        <v>191</v>
      </c>
    </row>
    <row r="244" spans="2:2" ht="15" hidden="1">
      <c r="B244" s="38" t="s">
        <v>190</v>
      </c>
    </row>
    <row r="245" spans="2:2" ht="15" hidden="1">
      <c r="B245" s="38" t="s">
        <v>189</v>
      </c>
    </row>
    <row r="246" spans="2:2" ht="15" hidden="1">
      <c r="B246" s="38" t="s">
        <v>188</v>
      </c>
    </row>
    <row r="247" spans="2:2" ht="15" hidden="1">
      <c r="B247" s="38" t="s">
        <v>187</v>
      </c>
    </row>
    <row r="248" spans="2:2" ht="15" hidden="1">
      <c r="B248" s="38" t="s">
        <v>186</v>
      </c>
    </row>
    <row r="249" spans="2:2" ht="15" hidden="1">
      <c r="B249" s="38" t="s">
        <v>185</v>
      </c>
    </row>
    <row r="250" spans="2:2" ht="15" hidden="1">
      <c r="B250" s="38" t="s">
        <v>184</v>
      </c>
    </row>
    <row r="251" spans="2:2" ht="15" hidden="1">
      <c r="B251" s="38" t="s">
        <v>183</v>
      </c>
    </row>
    <row r="252" spans="2:2" ht="15" hidden="1">
      <c r="B252" s="38" t="s">
        <v>182</v>
      </c>
    </row>
    <row r="253" spans="2:2" ht="15" hidden="1">
      <c r="B253" s="38" t="s">
        <v>181</v>
      </c>
    </row>
    <row r="254" spans="2:2" ht="15" hidden="1">
      <c r="B254" s="38" t="s">
        <v>180</v>
      </c>
    </row>
    <row r="255" spans="2:2" ht="15" hidden="1">
      <c r="B255" s="38" t="s">
        <v>179</v>
      </c>
    </row>
    <row r="256" spans="2:2" ht="15" hidden="1">
      <c r="B256" s="38" t="s">
        <v>178</v>
      </c>
    </row>
    <row r="257" spans="2:2" ht="15" hidden="1">
      <c r="B257" s="38" t="s">
        <v>177</v>
      </c>
    </row>
    <row r="258" spans="2:2" ht="15" hidden="1">
      <c r="B258" s="38" t="s">
        <v>176</v>
      </c>
    </row>
    <row r="259" spans="2:2" ht="15" hidden="1">
      <c r="B259" s="38" t="s">
        <v>175</v>
      </c>
    </row>
    <row r="260" spans="2:2" ht="15" hidden="1">
      <c r="B260" s="38" t="s">
        <v>174</v>
      </c>
    </row>
    <row r="261" spans="2:2" ht="15" hidden="1">
      <c r="B261" s="38" t="s">
        <v>173</v>
      </c>
    </row>
    <row r="262" spans="2:2" ht="15" hidden="1">
      <c r="B262" s="38" t="s">
        <v>172</v>
      </c>
    </row>
    <row r="263" spans="2:2" ht="15" hidden="1">
      <c r="B263" s="38" t="s">
        <v>171</v>
      </c>
    </row>
    <row r="264" spans="2:2" ht="15" hidden="1">
      <c r="B264" s="38" t="s">
        <v>170</v>
      </c>
    </row>
    <row r="265" spans="2:2" ht="15" hidden="1">
      <c r="B265" s="38" t="s">
        <v>169</v>
      </c>
    </row>
    <row r="266" spans="2:2" ht="15" hidden="1">
      <c r="B266" s="38" t="s">
        <v>168</v>
      </c>
    </row>
    <row r="267" spans="2:2" ht="15" hidden="1">
      <c r="B267" s="38" t="s">
        <v>167</v>
      </c>
    </row>
    <row r="268" spans="2:2" ht="15" hidden="1">
      <c r="B268" s="38" t="s">
        <v>166</v>
      </c>
    </row>
    <row r="269" spans="2:2" ht="15" hidden="1">
      <c r="B269" s="38" t="s">
        <v>165</v>
      </c>
    </row>
    <row r="270" spans="2:2" ht="15" hidden="1">
      <c r="B270" s="38" t="s">
        <v>164</v>
      </c>
    </row>
    <row r="271" spans="2:2" ht="15" hidden="1">
      <c r="B271" s="38" t="s">
        <v>163</v>
      </c>
    </row>
    <row r="272" spans="2:2" ht="15" hidden="1">
      <c r="B272" s="38" t="s">
        <v>162</v>
      </c>
    </row>
    <row r="273" spans="2:2" ht="15" hidden="1">
      <c r="B273" s="38" t="s">
        <v>161</v>
      </c>
    </row>
    <row r="274" spans="2:2" ht="15" hidden="1">
      <c r="B274" s="38" t="s">
        <v>160</v>
      </c>
    </row>
    <row r="275" spans="2:2" ht="15" hidden="1">
      <c r="B275" s="38" t="s">
        <v>159</v>
      </c>
    </row>
    <row r="276" spans="2:2" ht="15" hidden="1">
      <c r="B276" s="38" t="s">
        <v>158</v>
      </c>
    </row>
    <row r="277" spans="2:2" ht="15" hidden="1">
      <c r="B277" s="38" t="s">
        <v>157</v>
      </c>
    </row>
    <row r="278" spans="2:2" ht="15" hidden="1">
      <c r="B278" s="38" t="s">
        <v>156</v>
      </c>
    </row>
    <row r="279" spans="2:2" ht="15" hidden="1">
      <c r="B279" s="38" t="s">
        <v>155</v>
      </c>
    </row>
    <row r="280" spans="2:2" ht="15" hidden="1">
      <c r="B280" s="38" t="s">
        <v>154</v>
      </c>
    </row>
    <row r="281" spans="2:2" ht="15" hidden="1">
      <c r="B281" s="38" t="s">
        <v>153</v>
      </c>
    </row>
    <row r="282" spans="2:2" ht="15" hidden="1">
      <c r="B282" s="38" t="s">
        <v>152</v>
      </c>
    </row>
    <row r="283" spans="2:2" ht="15" hidden="1">
      <c r="B283" s="38" t="s">
        <v>151</v>
      </c>
    </row>
    <row r="284" spans="2:2" ht="15" hidden="1">
      <c r="B284" s="38" t="s">
        <v>150</v>
      </c>
    </row>
    <row r="285" spans="2:2" ht="15" hidden="1">
      <c r="B285" s="38" t="s">
        <v>149</v>
      </c>
    </row>
    <row r="286" spans="2:2" ht="15" hidden="1">
      <c r="B286" s="38" t="s">
        <v>148</v>
      </c>
    </row>
    <row r="287" spans="2:2" ht="15" hidden="1">
      <c r="B287" s="38" t="s">
        <v>147</v>
      </c>
    </row>
    <row r="288" spans="2:2" ht="15" hidden="1">
      <c r="B288" s="38" t="s">
        <v>146</v>
      </c>
    </row>
    <row r="289" spans="2:2" ht="15" hidden="1">
      <c r="B289" s="38" t="s">
        <v>145</v>
      </c>
    </row>
    <row r="290" spans="2:2" ht="15" hidden="1">
      <c r="B290" s="38" t="s">
        <v>144</v>
      </c>
    </row>
    <row r="291" spans="2:2" ht="15" hidden="1">
      <c r="B291" s="38" t="s">
        <v>143</v>
      </c>
    </row>
    <row r="292" spans="2:2" ht="15" hidden="1">
      <c r="B292" s="38" t="s">
        <v>142</v>
      </c>
    </row>
    <row r="293" spans="2:2" ht="15" hidden="1">
      <c r="B293" s="38" t="s">
        <v>141</v>
      </c>
    </row>
    <row r="294" spans="2:2" ht="15" hidden="1">
      <c r="B294" s="38" t="s">
        <v>140</v>
      </c>
    </row>
    <row r="295" spans="2:2" ht="15" hidden="1">
      <c r="B295" s="38" t="s">
        <v>139</v>
      </c>
    </row>
    <row r="296" spans="2:2" ht="15" hidden="1">
      <c r="B296" s="38" t="s">
        <v>138</v>
      </c>
    </row>
    <row r="297" spans="2:2" ht="15" hidden="1">
      <c r="B297" s="38" t="s">
        <v>137</v>
      </c>
    </row>
    <row r="298" spans="2:2" ht="15" hidden="1">
      <c r="B298" s="38" t="s">
        <v>136</v>
      </c>
    </row>
    <row r="299" spans="2:2" ht="15" hidden="1">
      <c r="B299" s="38" t="s">
        <v>135</v>
      </c>
    </row>
    <row r="300" spans="2:2" ht="15" hidden="1">
      <c r="B300" s="38" t="s">
        <v>134</v>
      </c>
    </row>
    <row r="301" spans="2:2" ht="15" hidden="1">
      <c r="B301" s="38" t="s">
        <v>133</v>
      </c>
    </row>
    <row r="302" spans="2:2" ht="15" hidden="1">
      <c r="B302" s="38" t="s">
        <v>132</v>
      </c>
    </row>
    <row r="303" spans="2:2" ht="15" hidden="1">
      <c r="B303" s="38" t="s">
        <v>131</v>
      </c>
    </row>
    <row r="304" spans="2:2" ht="15" hidden="1">
      <c r="B304" s="38" t="s">
        <v>130</v>
      </c>
    </row>
    <row r="305" spans="2:2" ht="15" hidden="1">
      <c r="B305" s="38" t="s">
        <v>129</v>
      </c>
    </row>
    <row r="306" spans="2:2" ht="15" hidden="1">
      <c r="B306" s="38" t="s">
        <v>128</v>
      </c>
    </row>
    <row r="307" spans="2:2" ht="15" hidden="1">
      <c r="B307" s="38" t="s">
        <v>127</v>
      </c>
    </row>
    <row r="308" spans="2:2" ht="15" hidden="1">
      <c r="B308" s="38" t="s">
        <v>126</v>
      </c>
    </row>
    <row r="309" spans="2:2" ht="15" hidden="1">
      <c r="B309" s="38" t="s">
        <v>125</v>
      </c>
    </row>
    <row r="310" spans="2:2" ht="15" hidden="1">
      <c r="B310" s="38" t="s">
        <v>124</v>
      </c>
    </row>
    <row r="311" spans="2:2" ht="15" hidden="1">
      <c r="B311" s="38" t="s">
        <v>123</v>
      </c>
    </row>
    <row r="312" spans="2:2" ht="15" hidden="1">
      <c r="B312" s="38" t="s">
        <v>122</v>
      </c>
    </row>
    <row r="313" spans="2:2" ht="15" hidden="1">
      <c r="B313" s="38" t="s">
        <v>121</v>
      </c>
    </row>
    <row r="314" spans="2:2" ht="15" hidden="1">
      <c r="B314" s="38" t="s">
        <v>120</v>
      </c>
    </row>
    <row r="315" spans="2:2" ht="15" hidden="1">
      <c r="B315" s="38" t="s">
        <v>119</v>
      </c>
    </row>
    <row r="316" spans="2:2" ht="15" hidden="1">
      <c r="B316" s="38" t="s">
        <v>118</v>
      </c>
    </row>
    <row r="317" spans="2:2" ht="15" hidden="1">
      <c r="B317" s="38" t="s">
        <v>117</v>
      </c>
    </row>
    <row r="318" spans="2:2" ht="15" hidden="1">
      <c r="B318" s="38" t="s">
        <v>116</v>
      </c>
    </row>
    <row r="319" spans="2:2" ht="15" hidden="1">
      <c r="B319" s="38" t="s">
        <v>115</v>
      </c>
    </row>
    <row r="320" spans="2:2" ht="15" hidden="1">
      <c r="B320" s="38" t="s">
        <v>114</v>
      </c>
    </row>
    <row r="321" spans="2:2" ht="15" hidden="1">
      <c r="B321" s="38" t="s">
        <v>113</v>
      </c>
    </row>
    <row r="322" spans="2:2" ht="15" hidden="1">
      <c r="B322" s="38" t="s">
        <v>112</v>
      </c>
    </row>
    <row r="323" spans="2:2" ht="15" hidden="1">
      <c r="B323" s="38" t="s">
        <v>111</v>
      </c>
    </row>
    <row r="324" spans="2:2" ht="15" hidden="1">
      <c r="B324" s="38" t="s">
        <v>110</v>
      </c>
    </row>
    <row r="325" spans="2:2" ht="15" hidden="1">
      <c r="B325" s="38" t="s">
        <v>109</v>
      </c>
    </row>
    <row r="326" spans="2:2" ht="15" hidden="1">
      <c r="B326" s="38" t="s">
        <v>108</v>
      </c>
    </row>
    <row r="327" spans="2:2" ht="15" hidden="1">
      <c r="B327" s="38" t="s">
        <v>107</v>
      </c>
    </row>
    <row r="328" spans="2:2" ht="15" hidden="1">
      <c r="B328" s="38" t="s">
        <v>106</v>
      </c>
    </row>
    <row r="329" spans="2:2" ht="15" hidden="1">
      <c r="B329" s="38" t="s">
        <v>105</v>
      </c>
    </row>
    <row r="330" spans="2:2" ht="15" hidden="1">
      <c r="B330" s="38" t="s">
        <v>104</v>
      </c>
    </row>
    <row r="331" spans="2:2" ht="15" hidden="1">
      <c r="B331" s="38" t="s">
        <v>103</v>
      </c>
    </row>
    <row r="332" spans="2:2" ht="15" hidden="1">
      <c r="B332" s="38" t="s">
        <v>102</v>
      </c>
    </row>
    <row r="333" spans="2:2" ht="15" hidden="1">
      <c r="B333" s="38" t="s">
        <v>101</v>
      </c>
    </row>
    <row r="334" spans="2:2" ht="15" hidden="1">
      <c r="B334" s="38" t="s">
        <v>100</v>
      </c>
    </row>
    <row r="335" spans="2:2" ht="15" hidden="1">
      <c r="B335" s="38" t="s">
        <v>99</v>
      </c>
    </row>
    <row r="336" spans="2:2" ht="15" hidden="1">
      <c r="B336" s="38" t="s">
        <v>98</v>
      </c>
    </row>
    <row r="337" spans="2:2" ht="15" hidden="1">
      <c r="B337" s="38" t="s">
        <v>97</v>
      </c>
    </row>
    <row r="338" spans="2:2" ht="15" hidden="1">
      <c r="B338" s="38" t="s">
        <v>96</v>
      </c>
    </row>
    <row r="339" spans="2:2" ht="15" hidden="1">
      <c r="B339" s="38" t="s">
        <v>95</v>
      </c>
    </row>
  </sheetData>
  <sheetProtection algorithmName="SHA-512" hashValue="pgdlFXtxmu0HLcksN+tP5atm9vL7NB4AAZXpIMkfmI0XQqEA0fJkSjQ7x2wIbUseW6u51/GP7Q0H1w5T0dHMCw==" saltValue="Ylh6rUjRSsBW+C8IalbhaQ==" spinCount="100000" sheet="1" objects="1" scenarios="1"/>
  <mergeCells count="213">
    <mergeCell ref="C168:D168"/>
    <mergeCell ref="A169:H169"/>
    <mergeCell ref="A170:I170"/>
    <mergeCell ref="A164:A165"/>
    <mergeCell ref="B164:B165"/>
    <mergeCell ref="C164:D164"/>
    <mergeCell ref="C165:D165"/>
    <mergeCell ref="A166:A167"/>
    <mergeCell ref="B166:B167"/>
    <mergeCell ref="C166:D166"/>
    <mergeCell ref="C167:D167"/>
    <mergeCell ref="B158:I158"/>
    <mergeCell ref="B159:D159"/>
    <mergeCell ref="B160:D160"/>
    <mergeCell ref="B161:D161"/>
    <mergeCell ref="B162:D162"/>
    <mergeCell ref="B163:I163"/>
    <mergeCell ref="B152:D152"/>
    <mergeCell ref="B153:I153"/>
    <mergeCell ref="B154:D154"/>
    <mergeCell ref="B155:D155"/>
    <mergeCell ref="B156:D156"/>
    <mergeCell ref="B157:D157"/>
    <mergeCell ref="B146:I146"/>
    <mergeCell ref="A147:A148"/>
    <mergeCell ref="B147:C148"/>
    <mergeCell ref="B149:D149"/>
    <mergeCell ref="B150:D150"/>
    <mergeCell ref="B151:D151"/>
    <mergeCell ref="A144:A145"/>
    <mergeCell ref="B144:D145"/>
    <mergeCell ref="E144:E145"/>
    <mergeCell ref="G144:H144"/>
    <mergeCell ref="I144:I145"/>
    <mergeCell ref="G145:H145"/>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27:I127"/>
    <mergeCell ref="B128:D128"/>
    <mergeCell ref="B129:D129"/>
    <mergeCell ref="B130:D130"/>
    <mergeCell ref="B131:D131"/>
    <mergeCell ref="B132:I132"/>
    <mergeCell ref="B121:D121"/>
    <mergeCell ref="B122:I122"/>
    <mergeCell ref="B123:D123"/>
    <mergeCell ref="B124:D124"/>
    <mergeCell ref="B125:D125"/>
    <mergeCell ref="B126:D126"/>
    <mergeCell ref="B115:I115"/>
    <mergeCell ref="A116:A117"/>
    <mergeCell ref="B116:C117"/>
    <mergeCell ref="B118:D118"/>
    <mergeCell ref="B119:D119"/>
    <mergeCell ref="B120:D120"/>
    <mergeCell ref="A113:A114"/>
    <mergeCell ref="B113:D114"/>
    <mergeCell ref="E113:E114"/>
    <mergeCell ref="G113:H113"/>
    <mergeCell ref="I113:I114"/>
    <mergeCell ref="G114:H114"/>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96:I96"/>
    <mergeCell ref="B97:D97"/>
    <mergeCell ref="B98:D98"/>
    <mergeCell ref="B99:D99"/>
    <mergeCell ref="B100:D100"/>
    <mergeCell ref="B101:I101"/>
    <mergeCell ref="B90:D90"/>
    <mergeCell ref="B91:I91"/>
    <mergeCell ref="B92:D92"/>
    <mergeCell ref="B93:D93"/>
    <mergeCell ref="B94:D94"/>
    <mergeCell ref="B95:D95"/>
    <mergeCell ref="B84:I84"/>
    <mergeCell ref="A85:A86"/>
    <mergeCell ref="B85:C86"/>
    <mergeCell ref="B87:D87"/>
    <mergeCell ref="B88:D88"/>
    <mergeCell ref="B89:D89"/>
    <mergeCell ref="A82:A83"/>
    <mergeCell ref="B82:D83"/>
    <mergeCell ref="E82:E83"/>
    <mergeCell ref="G82:H82"/>
    <mergeCell ref="I82:I83"/>
    <mergeCell ref="G83:H83"/>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62:D62"/>
    <mergeCell ref="B63:I63"/>
    <mergeCell ref="B64:D64"/>
    <mergeCell ref="B65:D65"/>
    <mergeCell ref="B66:D66"/>
    <mergeCell ref="B67:D67"/>
    <mergeCell ref="B56:D56"/>
    <mergeCell ref="B57:D57"/>
    <mergeCell ref="B58:I58"/>
    <mergeCell ref="B59:D59"/>
    <mergeCell ref="B60:D60"/>
    <mergeCell ref="B61:D61"/>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37:D37"/>
    <mergeCell ref="E37:I37"/>
    <mergeCell ref="A38:D38"/>
    <mergeCell ref="E38:I38"/>
    <mergeCell ref="A39:I39"/>
    <mergeCell ref="C40:D40"/>
    <mergeCell ref="E40:I40"/>
    <mergeCell ref="B34:D34"/>
    <mergeCell ref="E34:I34"/>
    <mergeCell ref="B35:D35"/>
    <mergeCell ref="E35:I35"/>
    <mergeCell ref="B36:D36"/>
    <mergeCell ref="E36:I3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17:D17"/>
    <mergeCell ref="B18:I18"/>
    <mergeCell ref="B19:D19"/>
    <mergeCell ref="B20:D20"/>
    <mergeCell ref="B21:D21"/>
    <mergeCell ref="B22:D22"/>
    <mergeCell ref="B11:D11"/>
    <mergeCell ref="B12:D12"/>
    <mergeCell ref="B13:I13"/>
    <mergeCell ref="B14:D14"/>
    <mergeCell ref="B15:D15"/>
    <mergeCell ref="B16:D16"/>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rintOptions gridLines="1"/>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G143:I143 G112:I112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showGridLines="0" topLeftCell="A13" zoomScaleNormal="100" workbookViewId="0">
      <selection activeCell="A24" sqref="A24:J24"/>
    </sheetView>
  </sheetViews>
  <sheetFormatPr defaultColWidth="11.7109375" defaultRowHeight="14.25"/>
  <cols>
    <col min="1" max="1" width="7.28515625" style="35" customWidth="1"/>
    <col min="2" max="2" width="45.7109375" style="35" customWidth="1"/>
    <col min="3" max="3" width="9.42578125" style="35" customWidth="1"/>
    <col min="4" max="4" width="7.140625" style="35" customWidth="1"/>
    <col min="5" max="5" width="14.42578125" style="35" customWidth="1"/>
    <col min="6" max="6" width="8" style="35" customWidth="1"/>
    <col min="7" max="7" width="14.140625" style="35" customWidth="1"/>
    <col min="8" max="8" width="16.7109375" style="35" customWidth="1"/>
    <col min="9" max="9" width="11.85546875" style="37" customWidth="1"/>
    <col min="10" max="10" width="11.28515625" style="36" customWidth="1"/>
    <col min="11" max="16384" width="11.7109375" style="35"/>
  </cols>
  <sheetData>
    <row r="1" spans="1:10" ht="27" customHeight="1">
      <c r="A1" s="249" t="s">
        <v>290</v>
      </c>
      <c r="B1" s="249"/>
      <c r="C1" s="67"/>
      <c r="D1" s="66"/>
      <c r="E1" s="250" t="s">
        <v>278</v>
      </c>
      <c r="F1" s="250"/>
      <c r="G1" s="250"/>
      <c r="H1" s="250"/>
    </row>
    <row r="2" spans="1:10" ht="14.25" customHeight="1">
      <c r="A2" s="251" t="s">
        <v>277</v>
      </c>
      <c r="B2" s="251"/>
      <c r="C2" s="251"/>
      <c r="D2" s="251"/>
      <c r="E2" s="188"/>
      <c r="F2" s="189" t="s">
        <v>276</v>
      </c>
      <c r="G2" s="252"/>
      <c r="H2" s="252"/>
      <c r="I2" s="253" t="s">
        <v>275</v>
      </c>
      <c r="J2" s="253"/>
    </row>
    <row r="3" spans="1:10" ht="24" customHeight="1">
      <c r="A3" s="254" t="s">
        <v>4</v>
      </c>
      <c r="B3" s="50"/>
      <c r="C3" s="217" t="s">
        <v>274</v>
      </c>
      <c r="D3" s="217"/>
      <c r="E3" s="217" t="s">
        <v>283</v>
      </c>
      <c r="F3" s="217"/>
      <c r="G3" s="217" t="s">
        <v>272</v>
      </c>
      <c r="H3" s="255" t="s">
        <v>289</v>
      </c>
      <c r="I3" s="257" t="s">
        <v>447</v>
      </c>
      <c r="J3" s="258" t="s">
        <v>449</v>
      </c>
    </row>
    <row r="4" spans="1:10" ht="42" customHeight="1">
      <c r="A4" s="254"/>
      <c r="B4" s="49"/>
      <c r="C4" s="217"/>
      <c r="D4" s="217"/>
      <c r="E4" s="217" t="s">
        <v>270</v>
      </c>
      <c r="F4" s="217"/>
      <c r="G4" s="217"/>
      <c r="H4" s="255"/>
      <c r="I4" s="257"/>
      <c r="J4" s="258"/>
    </row>
    <row r="5" spans="1:10">
      <c r="A5" s="48">
        <v>1</v>
      </c>
      <c r="B5" s="48">
        <v>2</v>
      </c>
      <c r="C5" s="259">
        <v>3</v>
      </c>
      <c r="D5" s="259"/>
      <c r="E5" s="260">
        <v>4</v>
      </c>
      <c r="F5" s="260"/>
      <c r="G5" s="48">
        <v>5</v>
      </c>
      <c r="H5" s="48">
        <v>6</v>
      </c>
      <c r="I5" s="136">
        <v>7</v>
      </c>
      <c r="J5" s="137">
        <v>8</v>
      </c>
    </row>
    <row r="6" spans="1:10" ht="20.25" customHeight="1">
      <c r="A6" s="45">
        <v>1</v>
      </c>
      <c r="B6" s="44" t="s">
        <v>269</v>
      </c>
      <c r="C6" s="217" t="str">
        <f t="shared" ref="C6:C12" si="0">IF(AND(I6="",J6=""),"",IF(AND(I6&lt;&gt;"",J6&lt;&gt;""),"podaj litry lub Mg",IF(I6&lt;&gt;"",(I6*0.755/1000),J6)))</f>
        <v/>
      </c>
      <c r="D6" s="217"/>
      <c r="E6" s="256"/>
      <c r="F6" s="256"/>
      <c r="G6" s="43">
        <v>7.84</v>
      </c>
      <c r="H6" s="42" t="str">
        <f t="shared" ref="H6:H12" si="1">IF(AND(C6="",E6=""),"",IF(AND(C6&lt;&gt;"",E6&lt;&gt;""),(C6*G6*((100-E6)/100)),(C6*G6)))</f>
        <v/>
      </c>
      <c r="I6" s="138"/>
      <c r="J6" s="139"/>
    </row>
    <row r="7" spans="1:10" ht="16.5" customHeight="1">
      <c r="A7" s="45">
        <v>2</v>
      </c>
      <c r="B7" s="44" t="s">
        <v>268</v>
      </c>
      <c r="C7" s="217" t="str">
        <f t="shared" si="0"/>
        <v/>
      </c>
      <c r="D7" s="217"/>
      <c r="E7" s="256"/>
      <c r="F7" s="256"/>
      <c r="G7" s="47">
        <v>0.47</v>
      </c>
      <c r="H7" s="42" t="str">
        <f t="shared" si="1"/>
        <v/>
      </c>
      <c r="I7" s="138"/>
      <c r="J7" s="139"/>
    </row>
    <row r="8" spans="1:10" ht="18" customHeight="1">
      <c r="A8" s="45">
        <v>3</v>
      </c>
      <c r="B8" s="44" t="s">
        <v>267</v>
      </c>
      <c r="C8" s="217" t="str">
        <f t="shared" si="0"/>
        <v/>
      </c>
      <c r="D8" s="217"/>
      <c r="E8" s="256"/>
      <c r="F8" s="256"/>
      <c r="G8" s="46">
        <v>4.16</v>
      </c>
      <c r="H8" s="42" t="str">
        <f t="shared" si="1"/>
        <v/>
      </c>
      <c r="I8" s="138"/>
      <c r="J8" s="139"/>
    </row>
    <row r="9" spans="1:10" ht="25.5" customHeight="1">
      <c r="A9" s="45">
        <v>4</v>
      </c>
      <c r="B9" s="44" t="s">
        <v>266</v>
      </c>
      <c r="C9" s="217" t="str">
        <f t="shared" si="0"/>
        <v/>
      </c>
      <c r="D9" s="217"/>
      <c r="E9" s="256"/>
      <c r="F9" s="256"/>
      <c r="G9" s="46">
        <v>4.16</v>
      </c>
      <c r="H9" s="42" t="str">
        <f t="shared" si="1"/>
        <v/>
      </c>
      <c r="I9" s="138"/>
      <c r="J9" s="139"/>
    </row>
    <row r="10" spans="1:10" ht="18" customHeight="1">
      <c r="A10" s="45">
        <v>5</v>
      </c>
      <c r="B10" s="44" t="s">
        <v>265</v>
      </c>
      <c r="C10" s="217" t="str">
        <f t="shared" si="0"/>
        <v/>
      </c>
      <c r="D10" s="217"/>
      <c r="E10" s="256"/>
      <c r="F10" s="256"/>
      <c r="G10" s="43">
        <v>3.23</v>
      </c>
      <c r="H10" s="42" t="str">
        <f t="shared" si="1"/>
        <v/>
      </c>
      <c r="I10" s="138"/>
      <c r="J10" s="139"/>
    </row>
    <row r="11" spans="1:10" ht="23.25" customHeight="1">
      <c r="A11" s="45">
        <v>6</v>
      </c>
      <c r="B11" s="44" t="s">
        <v>264</v>
      </c>
      <c r="C11" s="217" t="str">
        <f t="shared" si="0"/>
        <v/>
      </c>
      <c r="D11" s="217"/>
      <c r="E11" s="256"/>
      <c r="F11" s="256"/>
      <c r="G11" s="43">
        <v>2.27</v>
      </c>
      <c r="H11" s="42" t="str">
        <f t="shared" si="1"/>
        <v/>
      </c>
      <c r="I11" s="138"/>
      <c r="J11" s="139"/>
    </row>
    <row r="12" spans="1:10" ht="18" customHeight="1">
      <c r="A12" s="45">
        <v>7</v>
      </c>
      <c r="B12" s="44" t="s">
        <v>263</v>
      </c>
      <c r="C12" s="217" t="str">
        <f t="shared" si="0"/>
        <v/>
      </c>
      <c r="D12" s="217"/>
      <c r="E12" s="256"/>
      <c r="F12" s="256"/>
      <c r="G12" s="43">
        <v>4.6399999999999997</v>
      </c>
      <c r="H12" s="42" t="str">
        <f t="shared" si="1"/>
        <v/>
      </c>
      <c r="I12" s="138"/>
      <c r="J12" s="139"/>
    </row>
    <row r="13" spans="1:10" ht="14.25" customHeight="1">
      <c r="A13" s="261" t="s">
        <v>41</v>
      </c>
      <c r="B13" s="261"/>
      <c r="C13" s="261"/>
      <c r="D13" s="261"/>
      <c r="E13" s="261"/>
      <c r="F13" s="261"/>
      <c r="G13" s="261"/>
      <c r="H13" s="41" t="str">
        <f>IF(SUM(H6:H12)=0," ",SUM(H6:H12))</f>
        <v xml:space="preserve"> </v>
      </c>
      <c r="I13" s="56"/>
      <c r="J13" s="55"/>
    </row>
    <row r="14" spans="1:10" ht="13.5" customHeight="1">
      <c r="A14" s="247" t="s">
        <v>262</v>
      </c>
      <c r="B14" s="247"/>
      <c r="C14" s="247"/>
      <c r="D14" s="247"/>
      <c r="E14" s="247"/>
      <c r="F14" s="247"/>
      <c r="G14" s="247"/>
      <c r="H14" s="247"/>
      <c r="I14" s="247"/>
      <c r="J14" s="247"/>
    </row>
    <row r="15" spans="1:10" ht="13.5" customHeight="1">
      <c r="A15" s="53"/>
      <c r="B15" s="53"/>
      <c r="C15" s="53"/>
      <c r="D15" s="53"/>
      <c r="E15" s="53"/>
      <c r="F15" s="53"/>
      <c r="G15" s="53"/>
      <c r="H15" s="53"/>
      <c r="I15" s="52"/>
      <c r="J15" s="51"/>
    </row>
    <row r="16" spans="1:10" ht="14.25" customHeight="1">
      <c r="A16" s="262" t="s">
        <v>4</v>
      </c>
      <c r="B16" s="262" t="s">
        <v>43</v>
      </c>
      <c r="C16" s="254" t="s">
        <v>288</v>
      </c>
      <c r="D16" s="254"/>
      <c r="E16" s="254"/>
      <c r="F16" s="254"/>
      <c r="G16" s="254"/>
      <c r="H16" s="254"/>
      <c r="I16" s="52"/>
      <c r="J16" s="51"/>
    </row>
    <row r="17" spans="1:10" ht="11.25" customHeight="1">
      <c r="A17" s="262"/>
      <c r="B17" s="262"/>
      <c r="C17" s="254"/>
      <c r="D17" s="254"/>
      <c r="E17" s="254"/>
      <c r="F17" s="254"/>
      <c r="G17" s="254"/>
      <c r="H17" s="254"/>
      <c r="I17" s="52"/>
      <c r="J17" s="51"/>
    </row>
    <row r="18" spans="1:10">
      <c r="A18" s="45">
        <v>1</v>
      </c>
      <c r="B18" s="65" t="str">
        <f>IF((ISBLANK($G$2)),"",($G$2))</f>
        <v/>
      </c>
      <c r="C18" s="263" t="str">
        <f>IF(H13=" "," ",H13)</f>
        <v xml:space="preserve"> </v>
      </c>
      <c r="D18" s="263"/>
      <c r="E18" s="263"/>
      <c r="F18" s="263"/>
      <c r="G18" s="263"/>
      <c r="H18" s="263"/>
      <c r="I18" s="52"/>
      <c r="J18" s="51"/>
    </row>
    <row r="19" spans="1:10">
      <c r="A19" s="45">
        <v>2</v>
      </c>
      <c r="B19" s="65" t="str">
        <f>IF((ISBLANK($G$30)),"",($G$30))</f>
        <v/>
      </c>
      <c r="C19" s="263" t="str">
        <f>IF(H41=" "," ",H41)</f>
        <v xml:space="preserve"> </v>
      </c>
      <c r="D19" s="263"/>
      <c r="E19" s="263"/>
      <c r="F19" s="263"/>
      <c r="G19" s="263"/>
      <c r="H19" s="263"/>
      <c r="I19" s="52"/>
      <c r="J19" s="51"/>
    </row>
    <row r="20" spans="1:10">
      <c r="A20" s="45">
        <v>3</v>
      </c>
      <c r="B20" s="65" t="str">
        <f>IF((ISBLANK($G$45)),"",($G$45))</f>
        <v/>
      </c>
      <c r="C20" s="263" t="str">
        <f>IF(H56=" "," ",H56)</f>
        <v xml:space="preserve"> </v>
      </c>
      <c r="D20" s="263"/>
      <c r="E20" s="263"/>
      <c r="F20" s="263"/>
      <c r="G20" s="263"/>
      <c r="H20" s="263"/>
      <c r="I20" s="52"/>
      <c r="J20" s="51"/>
    </row>
    <row r="21" spans="1:10">
      <c r="A21" s="45">
        <v>4</v>
      </c>
      <c r="B21" s="65" t="str">
        <f>IF((ISBLANK($G$61)),"",($G$61))</f>
        <v>-</v>
      </c>
      <c r="C21" s="263" t="str">
        <f>IF(H72=" "," ",H72)</f>
        <v xml:space="preserve"> </v>
      </c>
      <c r="D21" s="263"/>
      <c r="E21" s="263"/>
      <c r="F21" s="263"/>
      <c r="G21" s="263"/>
      <c r="H21" s="263"/>
      <c r="I21" s="52"/>
      <c r="J21" s="51"/>
    </row>
    <row r="22" spans="1:10">
      <c r="A22" s="45">
        <v>5</v>
      </c>
      <c r="B22" s="65" t="str">
        <f>IF((ISBLANK($G$77)),"",($G$77))</f>
        <v/>
      </c>
      <c r="C22" s="263" t="str">
        <f>IF(H88=" "," ",H88)</f>
        <v xml:space="preserve"> </v>
      </c>
      <c r="D22" s="263"/>
      <c r="E22" s="263"/>
      <c r="F22" s="263"/>
      <c r="G22" s="263"/>
      <c r="H22" s="263"/>
      <c r="I22" s="52"/>
      <c r="J22" s="51"/>
    </row>
    <row r="23" spans="1:10" ht="14.25" customHeight="1">
      <c r="A23" s="268" t="s">
        <v>41</v>
      </c>
      <c r="B23" s="268"/>
      <c r="C23" s="269" t="str">
        <f>IF(SUM(C18:H22)=0,"",SUM(C18:H22))</f>
        <v/>
      </c>
      <c r="D23" s="269"/>
      <c r="E23" s="269"/>
      <c r="F23" s="269"/>
      <c r="G23" s="269"/>
      <c r="H23" s="269"/>
      <c r="I23" s="52"/>
      <c r="J23" s="51"/>
    </row>
    <row r="24" spans="1:10" ht="38.1" customHeight="1">
      <c r="A24" s="264" t="s">
        <v>452</v>
      </c>
      <c r="B24" s="264"/>
      <c r="C24" s="264"/>
      <c r="D24" s="264"/>
      <c r="E24" s="264"/>
      <c r="F24" s="264"/>
      <c r="G24" s="264"/>
      <c r="H24" s="264"/>
      <c r="I24" s="264"/>
      <c r="J24" s="264"/>
    </row>
    <row r="25" spans="1:10" ht="18" customHeight="1">
      <c r="A25" s="64"/>
      <c r="B25" s="64"/>
      <c r="C25" s="64"/>
      <c r="D25" s="64"/>
      <c r="E25" s="64"/>
      <c r="F25" s="64"/>
      <c r="G25" s="64"/>
      <c r="H25" s="64"/>
      <c r="I25" s="52"/>
      <c r="J25" s="51"/>
    </row>
    <row r="26" spans="1:10" ht="24.75" customHeight="1">
      <c r="A26" s="5"/>
      <c r="B26" s="63" t="s">
        <v>287</v>
      </c>
      <c r="C26" s="265" t="s">
        <v>286</v>
      </c>
      <c r="D26" s="265"/>
      <c r="E26" s="265"/>
      <c r="F26" s="265" t="s">
        <v>285</v>
      </c>
      <c r="G26" s="265"/>
      <c r="H26" s="265"/>
      <c r="I26" s="265"/>
      <c r="J26" s="265"/>
    </row>
    <row r="27" spans="1:10" ht="12" customHeight="1"/>
    <row r="28" spans="1:10" ht="14.25" customHeight="1">
      <c r="B28" s="62" t="s">
        <v>51</v>
      </c>
    </row>
    <row r="29" spans="1:10" ht="27" customHeight="1">
      <c r="A29" s="266" t="s">
        <v>284</v>
      </c>
      <c r="B29" s="266"/>
      <c r="C29" s="54"/>
      <c r="D29" s="53"/>
      <c r="E29" s="267" t="s">
        <v>278</v>
      </c>
      <c r="F29" s="267"/>
      <c r="G29" s="267"/>
      <c r="H29" s="267"/>
      <c r="I29" s="52"/>
      <c r="J29" s="51"/>
    </row>
    <row r="30" spans="1:10" ht="14.25" customHeight="1">
      <c r="A30" s="251" t="s">
        <v>277</v>
      </c>
      <c r="B30" s="251"/>
      <c r="C30" s="251"/>
      <c r="D30" s="251"/>
      <c r="E30" s="188"/>
      <c r="F30" s="189" t="s">
        <v>276</v>
      </c>
      <c r="G30" s="252"/>
      <c r="H30" s="252"/>
      <c r="I30" s="253" t="s">
        <v>275</v>
      </c>
      <c r="J30" s="253"/>
    </row>
    <row r="31" spans="1:10" ht="27.75" customHeight="1">
      <c r="A31" s="254" t="s">
        <v>4</v>
      </c>
      <c r="B31" s="50"/>
      <c r="C31" s="217" t="s">
        <v>274</v>
      </c>
      <c r="D31" s="217"/>
      <c r="E31" s="217" t="s">
        <v>283</v>
      </c>
      <c r="F31" s="217"/>
      <c r="G31" s="217" t="s">
        <v>272</v>
      </c>
      <c r="H31" s="255" t="s">
        <v>9</v>
      </c>
      <c r="I31" s="271" t="s">
        <v>447</v>
      </c>
      <c r="J31" s="270" t="s">
        <v>271</v>
      </c>
    </row>
    <row r="32" spans="1:10" ht="72" customHeight="1">
      <c r="A32" s="254"/>
      <c r="B32" s="49"/>
      <c r="C32" s="217"/>
      <c r="D32" s="217"/>
      <c r="E32" s="217" t="s">
        <v>270</v>
      </c>
      <c r="F32" s="217"/>
      <c r="G32" s="217"/>
      <c r="H32" s="255"/>
      <c r="I32" s="271"/>
      <c r="J32" s="270"/>
    </row>
    <row r="33" spans="1:10">
      <c r="A33" s="48">
        <v>1</v>
      </c>
      <c r="B33" s="48">
        <v>2</v>
      </c>
      <c r="C33" s="259">
        <v>3</v>
      </c>
      <c r="D33" s="259"/>
      <c r="E33" s="259">
        <v>4</v>
      </c>
      <c r="F33" s="259"/>
      <c r="G33" s="48">
        <v>5</v>
      </c>
      <c r="H33" s="48">
        <v>6</v>
      </c>
      <c r="I33" s="140">
        <v>7</v>
      </c>
      <c r="J33" s="141">
        <v>8</v>
      </c>
    </row>
    <row r="34" spans="1:10">
      <c r="A34" s="45">
        <v>1</v>
      </c>
      <c r="B34" s="44" t="s">
        <v>269</v>
      </c>
      <c r="C34" s="217" t="str">
        <f t="shared" ref="C34:C40" si="2">IF(AND(I34="",J34=""),"",IF(AND(I34&lt;&gt;"",J34&lt;&gt;""),"podaj litry lub Mg",IF(I34&lt;&gt;"",(I34*0.755/1000),J34)))</f>
        <v/>
      </c>
      <c r="D34" s="217"/>
      <c r="E34" s="256"/>
      <c r="F34" s="256"/>
      <c r="G34" s="43">
        <v>7.84</v>
      </c>
      <c r="H34" s="42" t="str">
        <f t="shared" ref="H34:H40" si="3">IF(AND(C34="",E34=""),"",IF(AND(C34&lt;&gt;"",E34&lt;&gt;""),(C34*G34*((100-E34)/100)),(C34*G34)))</f>
        <v/>
      </c>
      <c r="I34" s="142"/>
      <c r="J34" s="143"/>
    </row>
    <row r="35" spans="1:10">
      <c r="A35" s="45">
        <v>2</v>
      </c>
      <c r="B35" s="44" t="s">
        <v>268</v>
      </c>
      <c r="C35" s="217" t="str">
        <f t="shared" si="2"/>
        <v/>
      </c>
      <c r="D35" s="217"/>
      <c r="E35" s="256"/>
      <c r="F35" s="256"/>
      <c r="G35" s="47">
        <v>0.47</v>
      </c>
      <c r="H35" s="42" t="str">
        <f t="shared" si="3"/>
        <v/>
      </c>
      <c r="I35" s="142"/>
      <c r="J35" s="143"/>
    </row>
    <row r="36" spans="1:10">
      <c r="A36" s="45">
        <v>3</v>
      </c>
      <c r="B36" s="44" t="s">
        <v>267</v>
      </c>
      <c r="C36" s="217" t="str">
        <f t="shared" si="2"/>
        <v/>
      </c>
      <c r="D36" s="217"/>
      <c r="E36" s="256"/>
      <c r="F36" s="256"/>
      <c r="G36" s="46">
        <v>4.16</v>
      </c>
      <c r="H36" s="42" t="str">
        <f t="shared" si="3"/>
        <v/>
      </c>
      <c r="I36" s="142"/>
      <c r="J36" s="143"/>
    </row>
    <row r="37" spans="1:10" ht="25.5">
      <c r="A37" s="45">
        <v>4</v>
      </c>
      <c r="B37" s="44" t="s">
        <v>266</v>
      </c>
      <c r="C37" s="217" t="str">
        <f t="shared" si="2"/>
        <v/>
      </c>
      <c r="D37" s="217"/>
      <c r="E37" s="256"/>
      <c r="F37" s="256"/>
      <c r="G37" s="46">
        <v>4.16</v>
      </c>
      <c r="H37" s="42" t="str">
        <f t="shared" si="3"/>
        <v/>
      </c>
      <c r="I37" s="142"/>
      <c r="J37" s="143"/>
    </row>
    <row r="38" spans="1:10">
      <c r="A38" s="45">
        <v>5</v>
      </c>
      <c r="B38" s="44" t="s">
        <v>265</v>
      </c>
      <c r="C38" s="217" t="str">
        <f t="shared" si="2"/>
        <v/>
      </c>
      <c r="D38" s="217"/>
      <c r="E38" s="256"/>
      <c r="F38" s="256"/>
      <c r="G38" s="43">
        <v>3.23</v>
      </c>
      <c r="H38" s="42" t="str">
        <f t="shared" si="3"/>
        <v/>
      </c>
      <c r="I38" s="142"/>
      <c r="J38" s="143"/>
    </row>
    <row r="39" spans="1:10">
      <c r="A39" s="45">
        <v>6</v>
      </c>
      <c r="B39" s="44" t="s">
        <v>264</v>
      </c>
      <c r="C39" s="217" t="str">
        <f t="shared" si="2"/>
        <v/>
      </c>
      <c r="D39" s="217"/>
      <c r="E39" s="256"/>
      <c r="F39" s="256"/>
      <c r="G39" s="43">
        <v>2.27</v>
      </c>
      <c r="H39" s="42" t="str">
        <f t="shared" si="3"/>
        <v/>
      </c>
      <c r="I39" s="142"/>
      <c r="J39" s="143"/>
    </row>
    <row r="40" spans="1:10">
      <c r="A40" s="45">
        <v>7</v>
      </c>
      <c r="B40" s="44" t="s">
        <v>263</v>
      </c>
      <c r="C40" s="217" t="str">
        <f t="shared" si="2"/>
        <v/>
      </c>
      <c r="D40" s="217"/>
      <c r="E40" s="256"/>
      <c r="F40" s="256"/>
      <c r="G40" s="43">
        <v>4.6399999999999997</v>
      </c>
      <c r="H40" s="42" t="str">
        <f t="shared" si="3"/>
        <v/>
      </c>
      <c r="I40" s="142"/>
      <c r="J40" s="143"/>
    </row>
    <row r="41" spans="1:10" ht="18" customHeight="1">
      <c r="A41" s="261" t="s">
        <v>41</v>
      </c>
      <c r="B41" s="261"/>
      <c r="C41" s="261"/>
      <c r="D41" s="261"/>
      <c r="E41" s="261"/>
      <c r="F41" s="261"/>
      <c r="G41" s="261"/>
      <c r="H41" s="41" t="str">
        <f>IF(SUM(H34:H40)=0," ",SUM(H34:H40))</f>
        <v xml:space="preserve"> </v>
      </c>
      <c r="I41" s="40"/>
      <c r="J41" s="39"/>
    </row>
    <row r="42" spans="1:10" ht="18" customHeight="1">
      <c r="A42" s="244" t="s">
        <v>280</v>
      </c>
      <c r="B42" s="244"/>
      <c r="C42" s="244"/>
      <c r="D42" s="244"/>
      <c r="E42" s="244"/>
      <c r="F42" s="244"/>
      <c r="G42" s="244"/>
      <c r="H42" s="244"/>
      <c r="I42" s="244"/>
      <c r="J42" s="244"/>
    </row>
    <row r="43" spans="1:10" ht="18" customHeight="1">
      <c r="A43" s="61"/>
      <c r="B43" s="61"/>
      <c r="C43" s="61"/>
      <c r="D43" s="61"/>
      <c r="E43" s="61"/>
      <c r="F43" s="61"/>
      <c r="G43" s="61"/>
      <c r="H43" s="61"/>
      <c r="I43" s="60"/>
      <c r="J43" s="59"/>
    </row>
    <row r="44" spans="1:10" ht="27" customHeight="1">
      <c r="A44" s="266" t="s">
        <v>282</v>
      </c>
      <c r="B44" s="266"/>
      <c r="C44" s="54"/>
      <c r="D44" s="53"/>
      <c r="E44" s="267" t="s">
        <v>278</v>
      </c>
      <c r="F44" s="267"/>
      <c r="G44" s="267"/>
      <c r="H44" s="267"/>
      <c r="I44" s="52"/>
      <c r="J44" s="51"/>
    </row>
    <row r="45" spans="1:10" ht="14.25" customHeight="1">
      <c r="A45" s="251" t="s">
        <v>277</v>
      </c>
      <c r="B45" s="251"/>
      <c r="C45" s="251"/>
      <c r="D45" s="251"/>
      <c r="E45" s="188"/>
      <c r="F45" s="189" t="s">
        <v>276</v>
      </c>
      <c r="G45" s="252"/>
      <c r="H45" s="252"/>
      <c r="I45" s="253" t="s">
        <v>275</v>
      </c>
      <c r="J45" s="253"/>
    </row>
    <row r="46" spans="1:10" ht="31.5" customHeight="1">
      <c r="A46" s="254" t="s">
        <v>4</v>
      </c>
      <c r="B46" s="50"/>
      <c r="C46" s="217" t="s">
        <v>274</v>
      </c>
      <c r="D46" s="217"/>
      <c r="E46" s="217" t="s">
        <v>273</v>
      </c>
      <c r="F46" s="217"/>
      <c r="G46" s="217" t="s">
        <v>272</v>
      </c>
      <c r="H46" s="255" t="s">
        <v>9</v>
      </c>
      <c r="I46" s="271" t="s">
        <v>447</v>
      </c>
      <c r="J46" s="270" t="s">
        <v>271</v>
      </c>
    </row>
    <row r="47" spans="1:10" ht="56.25" customHeight="1">
      <c r="A47" s="254"/>
      <c r="B47" s="49"/>
      <c r="C47" s="217"/>
      <c r="D47" s="217"/>
      <c r="E47" s="217" t="s">
        <v>270</v>
      </c>
      <c r="F47" s="217"/>
      <c r="G47" s="217"/>
      <c r="H47" s="255"/>
      <c r="I47" s="271"/>
      <c r="J47" s="270"/>
    </row>
    <row r="48" spans="1:10">
      <c r="A48" s="48">
        <v>1</v>
      </c>
      <c r="B48" s="48">
        <v>2</v>
      </c>
      <c r="C48" s="259">
        <v>3</v>
      </c>
      <c r="D48" s="259"/>
      <c r="E48" s="260">
        <v>4</v>
      </c>
      <c r="F48" s="260"/>
      <c r="G48" s="58">
        <v>5</v>
      </c>
      <c r="H48" s="58">
        <v>6</v>
      </c>
      <c r="I48" s="144">
        <v>7</v>
      </c>
      <c r="J48" s="145">
        <v>8</v>
      </c>
    </row>
    <row r="49" spans="1:10">
      <c r="A49" s="45">
        <v>1</v>
      </c>
      <c r="B49" s="57" t="s">
        <v>269</v>
      </c>
      <c r="C49" s="217" t="str">
        <f t="shared" ref="C49:C55" si="4">IF(AND(I49="",J49=""),"",IF(AND(I49&lt;&gt;"",J49&lt;&gt;""),"podaj litry lub Mg",IF(I49&lt;&gt;"",(I49*0.755/1000),J49)))</f>
        <v/>
      </c>
      <c r="D49" s="217"/>
      <c r="E49" s="256"/>
      <c r="F49" s="256"/>
      <c r="G49" s="43">
        <v>7.84</v>
      </c>
      <c r="H49" s="42" t="str">
        <f t="shared" ref="H49:H55" si="5">IF(AND(C49="",E49=""),"",IF(AND(C49&lt;&gt;"",E49&lt;&gt;""),(C49*G49*((100-E49)/100)),(C49*G49)))</f>
        <v/>
      </c>
      <c r="I49" s="142"/>
      <c r="J49" s="143"/>
    </row>
    <row r="50" spans="1:10">
      <c r="A50" s="45">
        <v>2</v>
      </c>
      <c r="B50" s="44" t="s">
        <v>268</v>
      </c>
      <c r="C50" s="217" t="str">
        <f t="shared" si="4"/>
        <v/>
      </c>
      <c r="D50" s="217"/>
      <c r="E50" s="256"/>
      <c r="F50" s="256"/>
      <c r="G50" s="47">
        <v>0.47</v>
      </c>
      <c r="H50" s="42" t="str">
        <f t="shared" si="5"/>
        <v/>
      </c>
      <c r="I50" s="142"/>
      <c r="J50" s="143"/>
    </row>
    <row r="51" spans="1:10">
      <c r="A51" s="45">
        <v>3</v>
      </c>
      <c r="B51" s="44" t="s">
        <v>267</v>
      </c>
      <c r="C51" s="217" t="str">
        <f t="shared" si="4"/>
        <v/>
      </c>
      <c r="D51" s="217"/>
      <c r="E51" s="256"/>
      <c r="F51" s="256"/>
      <c r="G51" s="46">
        <v>4.16</v>
      </c>
      <c r="H51" s="42" t="str">
        <f t="shared" si="5"/>
        <v/>
      </c>
      <c r="I51" s="142"/>
      <c r="J51" s="143"/>
    </row>
    <row r="52" spans="1:10" ht="25.5">
      <c r="A52" s="45">
        <v>4</v>
      </c>
      <c r="B52" s="44" t="s">
        <v>266</v>
      </c>
      <c r="C52" s="217" t="str">
        <f t="shared" si="4"/>
        <v/>
      </c>
      <c r="D52" s="217"/>
      <c r="E52" s="256"/>
      <c r="F52" s="256"/>
      <c r="G52" s="46">
        <v>4.16</v>
      </c>
      <c r="H52" s="42" t="str">
        <f t="shared" si="5"/>
        <v/>
      </c>
      <c r="I52" s="142"/>
      <c r="J52" s="143"/>
    </row>
    <row r="53" spans="1:10">
      <c r="A53" s="45">
        <v>5</v>
      </c>
      <c r="B53" s="44" t="s">
        <v>265</v>
      </c>
      <c r="C53" s="217" t="str">
        <f t="shared" si="4"/>
        <v/>
      </c>
      <c r="D53" s="217"/>
      <c r="E53" s="256"/>
      <c r="F53" s="256"/>
      <c r="G53" s="43">
        <v>3.23</v>
      </c>
      <c r="H53" s="42" t="str">
        <f t="shared" si="5"/>
        <v/>
      </c>
      <c r="I53" s="142"/>
      <c r="J53" s="143"/>
    </row>
    <row r="54" spans="1:10">
      <c r="A54" s="45">
        <v>6</v>
      </c>
      <c r="B54" s="44" t="s">
        <v>264</v>
      </c>
      <c r="C54" s="217" t="str">
        <f t="shared" si="4"/>
        <v/>
      </c>
      <c r="D54" s="217"/>
      <c r="E54" s="256"/>
      <c r="F54" s="256"/>
      <c r="G54" s="43">
        <v>2.27</v>
      </c>
      <c r="H54" s="42" t="str">
        <f t="shared" si="5"/>
        <v/>
      </c>
      <c r="I54" s="142"/>
      <c r="J54" s="143"/>
    </row>
    <row r="55" spans="1:10">
      <c r="A55" s="45">
        <v>7</v>
      </c>
      <c r="B55" s="44" t="s">
        <v>263</v>
      </c>
      <c r="C55" s="217" t="str">
        <f t="shared" si="4"/>
        <v/>
      </c>
      <c r="D55" s="217"/>
      <c r="E55" s="256"/>
      <c r="F55" s="256"/>
      <c r="G55" s="43">
        <v>4.6399999999999997</v>
      </c>
      <c r="H55" s="42" t="str">
        <f t="shared" si="5"/>
        <v/>
      </c>
      <c r="I55" s="142"/>
      <c r="J55" s="143"/>
    </row>
    <row r="56" spans="1:10" ht="14.25" customHeight="1">
      <c r="A56" s="261" t="s">
        <v>41</v>
      </c>
      <c r="B56" s="261"/>
      <c r="C56" s="261"/>
      <c r="D56" s="261"/>
      <c r="E56" s="261"/>
      <c r="F56" s="261"/>
      <c r="G56" s="261"/>
      <c r="H56" s="41" t="str">
        <f>IF(SUM(H49:H55)=0," ",SUM(H49:H55))</f>
        <v xml:space="preserve"> </v>
      </c>
      <c r="I56" s="56"/>
      <c r="J56" s="55"/>
    </row>
    <row r="57" spans="1:10" ht="15" customHeight="1">
      <c r="A57" s="247" t="s">
        <v>262</v>
      </c>
      <c r="B57" s="247"/>
      <c r="C57" s="247"/>
      <c r="D57" s="247"/>
      <c r="E57" s="247"/>
      <c r="F57" s="247"/>
      <c r="G57" s="247"/>
      <c r="H57" s="247"/>
      <c r="I57" s="247"/>
      <c r="J57" s="247"/>
    </row>
    <row r="58" spans="1:10" ht="14.25" hidden="1" customHeight="1">
      <c r="A58" s="247"/>
      <c r="B58" s="247"/>
      <c r="C58" s="247"/>
      <c r="D58" s="247"/>
      <c r="E58" s="247"/>
      <c r="F58" s="247"/>
      <c r="G58" s="247"/>
      <c r="H58" s="247"/>
      <c r="I58" s="247"/>
      <c r="J58" s="247"/>
    </row>
    <row r="59" spans="1:10" ht="14.25" hidden="1" customHeight="1">
      <c r="A59" s="247"/>
      <c r="B59" s="247"/>
      <c r="C59" s="247"/>
      <c r="D59" s="247"/>
      <c r="E59" s="247"/>
      <c r="F59" s="247"/>
      <c r="G59" s="247"/>
      <c r="H59" s="247"/>
      <c r="I59" s="247"/>
      <c r="J59" s="247"/>
    </row>
    <row r="60" spans="1:10" ht="27" customHeight="1">
      <c r="A60" s="266" t="s">
        <v>281</v>
      </c>
      <c r="B60" s="266"/>
      <c r="C60" s="54"/>
      <c r="D60" s="53"/>
      <c r="E60" s="267" t="s">
        <v>278</v>
      </c>
      <c r="F60" s="267"/>
      <c r="G60" s="267"/>
      <c r="H60" s="267"/>
      <c r="I60" s="52"/>
      <c r="J60" s="51"/>
    </row>
    <row r="61" spans="1:10" ht="14.25" customHeight="1">
      <c r="A61" s="251" t="s">
        <v>277</v>
      </c>
      <c r="B61" s="251"/>
      <c r="C61" s="251"/>
      <c r="D61" s="251"/>
      <c r="E61" s="188"/>
      <c r="F61" s="189" t="s">
        <v>276</v>
      </c>
      <c r="G61" s="252" t="s">
        <v>446</v>
      </c>
      <c r="H61" s="252"/>
      <c r="I61" s="253" t="s">
        <v>275</v>
      </c>
      <c r="J61" s="253"/>
    </row>
    <row r="62" spans="1:10" ht="32.25" customHeight="1">
      <c r="A62" s="254" t="s">
        <v>4</v>
      </c>
      <c r="B62" s="50"/>
      <c r="C62" s="217" t="s">
        <v>274</v>
      </c>
      <c r="D62" s="217"/>
      <c r="E62" s="217" t="s">
        <v>273</v>
      </c>
      <c r="F62" s="217"/>
      <c r="G62" s="217" t="s">
        <v>272</v>
      </c>
      <c r="H62" s="255" t="s">
        <v>9</v>
      </c>
      <c r="I62" s="271" t="s">
        <v>447</v>
      </c>
      <c r="J62" s="270" t="s">
        <v>271</v>
      </c>
    </row>
    <row r="63" spans="1:10" ht="40.5" customHeight="1">
      <c r="A63" s="254"/>
      <c r="B63" s="49"/>
      <c r="C63" s="217"/>
      <c r="D63" s="217"/>
      <c r="E63" s="217" t="s">
        <v>270</v>
      </c>
      <c r="F63" s="217"/>
      <c r="G63" s="217"/>
      <c r="H63" s="255"/>
      <c r="I63" s="271"/>
      <c r="J63" s="270"/>
    </row>
    <row r="64" spans="1:10">
      <c r="A64" s="48">
        <v>1</v>
      </c>
      <c r="B64" s="48">
        <v>2</v>
      </c>
      <c r="C64" s="259">
        <v>3</v>
      </c>
      <c r="D64" s="259"/>
      <c r="E64" s="259">
        <v>4</v>
      </c>
      <c r="F64" s="259"/>
      <c r="G64" s="48">
        <v>5</v>
      </c>
      <c r="H64" s="48">
        <v>6</v>
      </c>
      <c r="I64" s="140">
        <v>7</v>
      </c>
      <c r="J64" s="141">
        <v>8</v>
      </c>
    </row>
    <row r="65" spans="1:10">
      <c r="A65" s="45">
        <v>1</v>
      </c>
      <c r="B65" s="44" t="s">
        <v>269</v>
      </c>
      <c r="C65" s="217" t="str">
        <f t="shared" ref="C65:C71" si="6">IF(AND(I65="",J65=""),"",IF(AND(I65&lt;&gt;"",J65&lt;&gt;""),"podaj litry lub Mg",IF(I65&lt;&gt;"",(I65*0.755/1000),J65)))</f>
        <v/>
      </c>
      <c r="D65" s="217"/>
      <c r="E65" s="256"/>
      <c r="F65" s="256"/>
      <c r="G65" s="43">
        <v>7.84</v>
      </c>
      <c r="H65" s="42" t="str">
        <f t="shared" ref="H65:H71" si="7">IF(AND(C65="",E65=""),"",IF(AND(C65&lt;&gt;"",E65&lt;&gt;""),(C65*G65*((100-E65)/100)),(C65*G65)))</f>
        <v/>
      </c>
      <c r="I65" s="142"/>
      <c r="J65" s="143"/>
    </row>
    <row r="66" spans="1:10">
      <c r="A66" s="45">
        <v>2</v>
      </c>
      <c r="B66" s="44" t="s">
        <v>268</v>
      </c>
      <c r="C66" s="217" t="str">
        <f t="shared" si="6"/>
        <v/>
      </c>
      <c r="D66" s="217"/>
      <c r="E66" s="256"/>
      <c r="F66" s="256"/>
      <c r="G66" s="47">
        <v>0.47</v>
      </c>
      <c r="H66" s="42" t="str">
        <f t="shared" si="7"/>
        <v/>
      </c>
      <c r="I66" s="142"/>
      <c r="J66" s="143"/>
    </row>
    <row r="67" spans="1:10">
      <c r="A67" s="45">
        <v>3</v>
      </c>
      <c r="B67" s="44" t="s">
        <v>267</v>
      </c>
      <c r="C67" s="217" t="str">
        <f t="shared" si="6"/>
        <v/>
      </c>
      <c r="D67" s="217"/>
      <c r="E67" s="256"/>
      <c r="F67" s="256"/>
      <c r="G67" s="46">
        <v>4.16</v>
      </c>
      <c r="H67" s="42" t="str">
        <f t="shared" si="7"/>
        <v/>
      </c>
      <c r="I67" s="142"/>
      <c r="J67" s="143"/>
    </row>
    <row r="68" spans="1:10" ht="25.5">
      <c r="A68" s="45">
        <v>4</v>
      </c>
      <c r="B68" s="44" t="s">
        <v>266</v>
      </c>
      <c r="C68" s="217" t="str">
        <f t="shared" si="6"/>
        <v/>
      </c>
      <c r="D68" s="217"/>
      <c r="E68" s="256"/>
      <c r="F68" s="256"/>
      <c r="G68" s="46">
        <v>4.16</v>
      </c>
      <c r="H68" s="42" t="str">
        <f t="shared" si="7"/>
        <v/>
      </c>
      <c r="I68" s="142"/>
      <c r="J68" s="143"/>
    </row>
    <row r="69" spans="1:10">
      <c r="A69" s="45">
        <v>5</v>
      </c>
      <c r="B69" s="44" t="s">
        <v>265</v>
      </c>
      <c r="C69" s="217" t="str">
        <f t="shared" si="6"/>
        <v/>
      </c>
      <c r="D69" s="217"/>
      <c r="E69" s="256"/>
      <c r="F69" s="256"/>
      <c r="G69" s="43">
        <v>3.23</v>
      </c>
      <c r="H69" s="42" t="str">
        <f t="shared" si="7"/>
        <v/>
      </c>
      <c r="I69" s="142"/>
      <c r="J69" s="143"/>
    </row>
    <row r="70" spans="1:10">
      <c r="A70" s="45">
        <v>6</v>
      </c>
      <c r="B70" s="44" t="s">
        <v>264</v>
      </c>
      <c r="C70" s="217" t="str">
        <f t="shared" si="6"/>
        <v/>
      </c>
      <c r="D70" s="217"/>
      <c r="E70" s="256"/>
      <c r="F70" s="256"/>
      <c r="G70" s="43">
        <v>2.27</v>
      </c>
      <c r="H70" s="42" t="str">
        <f t="shared" si="7"/>
        <v/>
      </c>
      <c r="I70" s="142"/>
      <c r="J70" s="143"/>
    </row>
    <row r="71" spans="1:10">
      <c r="A71" s="45">
        <v>7</v>
      </c>
      <c r="B71" s="44" t="s">
        <v>263</v>
      </c>
      <c r="C71" s="217" t="str">
        <f t="shared" si="6"/>
        <v/>
      </c>
      <c r="D71" s="217"/>
      <c r="E71" s="256"/>
      <c r="F71" s="256"/>
      <c r="G71" s="43">
        <v>4.6399999999999997</v>
      </c>
      <c r="H71" s="42" t="str">
        <f t="shared" si="7"/>
        <v/>
      </c>
      <c r="I71" s="142"/>
      <c r="J71" s="143"/>
    </row>
    <row r="72" spans="1:10" ht="14.25" customHeight="1">
      <c r="A72" s="261" t="s">
        <v>41</v>
      </c>
      <c r="B72" s="261"/>
      <c r="C72" s="261"/>
      <c r="D72" s="261"/>
      <c r="E72" s="261"/>
      <c r="F72" s="261"/>
      <c r="G72" s="261"/>
      <c r="H72" s="41" t="str">
        <f>IF(SUM(H65:H71)=0," ",SUM(H65:H71))</f>
        <v xml:space="preserve"> </v>
      </c>
      <c r="I72" s="56"/>
      <c r="J72" s="55"/>
    </row>
    <row r="73" spans="1:10" ht="18.75" customHeight="1">
      <c r="A73" s="247" t="s">
        <v>280</v>
      </c>
      <c r="B73" s="247"/>
      <c r="C73" s="247"/>
      <c r="D73" s="247"/>
      <c r="E73" s="247"/>
      <c r="F73" s="247"/>
      <c r="G73" s="247"/>
      <c r="H73" s="247"/>
      <c r="I73" s="247"/>
      <c r="J73" s="247"/>
    </row>
    <row r="74" spans="1:10" ht="12" hidden="1" customHeight="1">
      <c r="A74" s="247"/>
      <c r="B74" s="247"/>
      <c r="C74" s="247"/>
      <c r="D74" s="247"/>
      <c r="E74" s="247"/>
      <c r="F74" s="247"/>
      <c r="G74" s="247"/>
      <c r="H74" s="247"/>
      <c r="I74" s="247"/>
      <c r="J74" s="247"/>
    </row>
    <row r="75" spans="1:10" ht="14.25" hidden="1" customHeight="1">
      <c r="A75" s="247"/>
      <c r="B75" s="247"/>
      <c r="C75" s="247"/>
      <c r="D75" s="247"/>
      <c r="E75" s="247"/>
      <c r="F75" s="247"/>
      <c r="G75" s="247"/>
      <c r="H75" s="247"/>
      <c r="I75" s="247"/>
      <c r="J75" s="247"/>
    </row>
    <row r="76" spans="1:10" ht="27" customHeight="1">
      <c r="A76" s="266" t="s">
        <v>279</v>
      </c>
      <c r="B76" s="266"/>
      <c r="C76" s="54"/>
      <c r="D76" s="53"/>
      <c r="E76" s="267" t="s">
        <v>278</v>
      </c>
      <c r="F76" s="267"/>
      <c r="G76" s="267"/>
      <c r="H76" s="267"/>
      <c r="I76" s="52"/>
      <c r="J76" s="51"/>
    </row>
    <row r="77" spans="1:10" ht="14.25" customHeight="1">
      <c r="A77" s="251" t="s">
        <v>277</v>
      </c>
      <c r="B77" s="251"/>
      <c r="C77" s="251"/>
      <c r="D77" s="251"/>
      <c r="E77" s="188"/>
      <c r="F77" s="189" t="s">
        <v>276</v>
      </c>
      <c r="G77" s="252"/>
      <c r="H77" s="252"/>
      <c r="I77" s="253" t="s">
        <v>275</v>
      </c>
      <c r="J77" s="253"/>
    </row>
    <row r="78" spans="1:10" ht="34.5" customHeight="1">
      <c r="A78" s="254" t="s">
        <v>4</v>
      </c>
      <c r="B78" s="50"/>
      <c r="C78" s="217" t="s">
        <v>274</v>
      </c>
      <c r="D78" s="217"/>
      <c r="E78" s="217" t="s">
        <v>273</v>
      </c>
      <c r="F78" s="217"/>
      <c r="G78" s="217" t="s">
        <v>272</v>
      </c>
      <c r="H78" s="217" t="s">
        <v>9</v>
      </c>
      <c r="I78" s="271" t="s">
        <v>447</v>
      </c>
      <c r="J78" s="270" t="s">
        <v>271</v>
      </c>
    </row>
    <row r="79" spans="1:10" ht="46.5" customHeight="1">
      <c r="A79" s="254"/>
      <c r="B79" s="49"/>
      <c r="C79" s="217"/>
      <c r="D79" s="217"/>
      <c r="E79" s="217" t="s">
        <v>270</v>
      </c>
      <c r="F79" s="217"/>
      <c r="G79" s="217"/>
      <c r="H79" s="217"/>
      <c r="I79" s="271"/>
      <c r="J79" s="270"/>
    </row>
    <row r="80" spans="1:10">
      <c r="A80" s="48">
        <v>1</v>
      </c>
      <c r="B80" s="48">
        <v>2</v>
      </c>
      <c r="C80" s="259">
        <v>3</v>
      </c>
      <c r="D80" s="259"/>
      <c r="E80" s="260">
        <v>4</v>
      </c>
      <c r="F80" s="260"/>
      <c r="G80" s="48">
        <v>5</v>
      </c>
      <c r="H80" s="48">
        <v>6</v>
      </c>
      <c r="I80" s="144">
        <v>7</v>
      </c>
      <c r="J80" s="145">
        <v>8</v>
      </c>
    </row>
    <row r="81" spans="1:10">
      <c r="A81" s="45">
        <v>1</v>
      </c>
      <c r="B81" s="44" t="s">
        <v>269</v>
      </c>
      <c r="C81" s="217" t="str">
        <f t="shared" ref="C81:C87" si="8">IF(AND(I81="",J81=""),"",IF(AND(I81&lt;&gt;"",J81&lt;&gt;""),"podaj litry lub Mg",IF(I81&lt;&gt;"",(I81*0.755/1000),J81)))</f>
        <v/>
      </c>
      <c r="D81" s="217"/>
      <c r="E81" s="256"/>
      <c r="F81" s="256"/>
      <c r="G81" s="43">
        <v>7.84</v>
      </c>
      <c r="H81" s="42" t="str">
        <f t="shared" ref="H81:H87" si="9">IF(AND(C81="",E81=""),"",IF(AND(C81&lt;&gt;"",E81&lt;&gt;""),(C81*G81*((100-E81)/100)),(C81*G81)))</f>
        <v/>
      </c>
      <c r="I81" s="142"/>
      <c r="J81" s="143"/>
    </row>
    <row r="82" spans="1:10">
      <c r="A82" s="45">
        <v>2</v>
      </c>
      <c r="B82" s="44" t="s">
        <v>268</v>
      </c>
      <c r="C82" s="217" t="str">
        <f t="shared" si="8"/>
        <v/>
      </c>
      <c r="D82" s="217"/>
      <c r="E82" s="256"/>
      <c r="F82" s="256"/>
      <c r="G82" s="47">
        <v>0.47</v>
      </c>
      <c r="H82" s="42" t="str">
        <f t="shared" si="9"/>
        <v/>
      </c>
      <c r="I82" s="142"/>
      <c r="J82" s="143"/>
    </row>
    <row r="83" spans="1:10">
      <c r="A83" s="45">
        <v>3</v>
      </c>
      <c r="B83" s="44" t="s">
        <v>267</v>
      </c>
      <c r="C83" s="217" t="str">
        <f t="shared" si="8"/>
        <v/>
      </c>
      <c r="D83" s="217"/>
      <c r="E83" s="256"/>
      <c r="F83" s="256"/>
      <c r="G83" s="46">
        <v>4.16</v>
      </c>
      <c r="H83" s="42" t="str">
        <f t="shared" si="9"/>
        <v/>
      </c>
      <c r="I83" s="142"/>
      <c r="J83" s="143"/>
    </row>
    <row r="84" spans="1:10" ht="25.5">
      <c r="A84" s="45">
        <v>4</v>
      </c>
      <c r="B84" s="44" t="s">
        <v>266</v>
      </c>
      <c r="C84" s="217" t="str">
        <f t="shared" si="8"/>
        <v/>
      </c>
      <c r="D84" s="217"/>
      <c r="E84" s="256"/>
      <c r="F84" s="256"/>
      <c r="G84" s="46">
        <v>4.16</v>
      </c>
      <c r="H84" s="42" t="str">
        <f t="shared" si="9"/>
        <v/>
      </c>
      <c r="I84" s="142"/>
      <c r="J84" s="143"/>
    </row>
    <row r="85" spans="1:10">
      <c r="A85" s="45">
        <v>5</v>
      </c>
      <c r="B85" s="44" t="s">
        <v>265</v>
      </c>
      <c r="C85" s="217" t="str">
        <f t="shared" si="8"/>
        <v/>
      </c>
      <c r="D85" s="217"/>
      <c r="E85" s="256"/>
      <c r="F85" s="256"/>
      <c r="G85" s="43">
        <v>3.23</v>
      </c>
      <c r="H85" s="42" t="str">
        <f t="shared" si="9"/>
        <v/>
      </c>
      <c r="I85" s="142"/>
      <c r="J85" s="143"/>
    </row>
    <row r="86" spans="1:10">
      <c r="A86" s="45">
        <v>6</v>
      </c>
      <c r="B86" s="44" t="s">
        <v>264</v>
      </c>
      <c r="C86" s="217" t="str">
        <f t="shared" si="8"/>
        <v/>
      </c>
      <c r="D86" s="217"/>
      <c r="E86" s="256"/>
      <c r="F86" s="256"/>
      <c r="G86" s="43">
        <v>2.27</v>
      </c>
      <c r="H86" s="42" t="str">
        <f t="shared" si="9"/>
        <v/>
      </c>
      <c r="I86" s="142"/>
      <c r="J86" s="143"/>
    </row>
    <row r="87" spans="1:10">
      <c r="A87" s="45">
        <v>7</v>
      </c>
      <c r="B87" s="44" t="s">
        <v>263</v>
      </c>
      <c r="C87" s="217" t="str">
        <f t="shared" si="8"/>
        <v/>
      </c>
      <c r="D87" s="217"/>
      <c r="E87" s="256"/>
      <c r="F87" s="256"/>
      <c r="G87" s="43">
        <v>4.6399999999999997</v>
      </c>
      <c r="H87" s="42" t="str">
        <f t="shared" si="9"/>
        <v/>
      </c>
      <c r="I87" s="142"/>
      <c r="J87" s="143"/>
    </row>
    <row r="88" spans="1:10" ht="14.25" customHeight="1">
      <c r="A88" s="261" t="s">
        <v>41</v>
      </c>
      <c r="B88" s="261"/>
      <c r="C88" s="261"/>
      <c r="D88" s="261"/>
      <c r="E88" s="261"/>
      <c r="F88" s="261"/>
      <c r="G88" s="261"/>
      <c r="H88" s="41" t="str">
        <f>IF(SUM(H81:H87)=0," ",SUM(H81:H87))</f>
        <v xml:space="preserve"> </v>
      </c>
      <c r="I88" s="40"/>
      <c r="J88" s="39"/>
    </row>
    <row r="89" spans="1:10" ht="13.5" customHeight="1">
      <c r="A89" s="247" t="s">
        <v>262</v>
      </c>
      <c r="B89" s="247"/>
      <c r="C89" s="247"/>
      <c r="D89" s="247"/>
      <c r="E89" s="247"/>
      <c r="F89" s="247"/>
      <c r="G89" s="247"/>
      <c r="H89" s="247"/>
      <c r="I89" s="247"/>
      <c r="J89" s="247"/>
    </row>
    <row r="90" spans="1:10" ht="17.25" hidden="1" customHeight="1"/>
    <row r="91" spans="1:10" ht="17.25" hidden="1" customHeight="1">
      <c r="B91" s="38" t="s">
        <v>261</v>
      </c>
    </row>
    <row r="92" spans="1:10" ht="17.25" hidden="1" customHeight="1">
      <c r="B92" s="38" t="s">
        <v>260</v>
      </c>
    </row>
    <row r="93" spans="1:10" ht="17.25" hidden="1" customHeight="1">
      <c r="B93" s="38" t="s">
        <v>259</v>
      </c>
    </row>
    <row r="94" spans="1:10" ht="17.25" hidden="1" customHeight="1">
      <c r="B94" s="38" t="s">
        <v>258</v>
      </c>
    </row>
    <row r="95" spans="1:10" ht="17.25" hidden="1" customHeight="1">
      <c r="B95" s="38" t="s">
        <v>257</v>
      </c>
    </row>
    <row r="96" spans="1:10" ht="17.25" hidden="1" customHeight="1">
      <c r="B96" s="38" t="s">
        <v>256</v>
      </c>
    </row>
    <row r="97" spans="2:2" ht="17.25" hidden="1" customHeight="1">
      <c r="B97" s="38" t="s">
        <v>255</v>
      </c>
    </row>
    <row r="98" spans="2:2" ht="17.25" hidden="1" customHeight="1">
      <c r="B98" s="38" t="s">
        <v>254</v>
      </c>
    </row>
    <row r="99" spans="2:2" ht="17.25" hidden="1" customHeight="1">
      <c r="B99" s="38" t="s">
        <v>253</v>
      </c>
    </row>
    <row r="100" spans="2:2" ht="17.25" hidden="1" customHeight="1">
      <c r="B100" s="38" t="s">
        <v>252</v>
      </c>
    </row>
    <row r="101" spans="2:2" ht="17.25" hidden="1" customHeight="1">
      <c r="B101" s="38" t="s">
        <v>251</v>
      </c>
    </row>
    <row r="102" spans="2:2" ht="17.25" hidden="1" customHeight="1">
      <c r="B102" s="38" t="s">
        <v>250</v>
      </c>
    </row>
    <row r="103" spans="2:2" ht="17.25" hidden="1" customHeight="1">
      <c r="B103" s="38" t="s">
        <v>249</v>
      </c>
    </row>
    <row r="104" spans="2:2" ht="17.25" hidden="1" customHeight="1">
      <c r="B104" s="38" t="s">
        <v>248</v>
      </c>
    </row>
    <row r="105" spans="2:2" ht="17.25" hidden="1" customHeight="1">
      <c r="B105" s="38" t="s">
        <v>247</v>
      </c>
    </row>
    <row r="106" spans="2:2" ht="17.25" hidden="1" customHeight="1">
      <c r="B106" s="38" t="s">
        <v>246</v>
      </c>
    </row>
    <row r="107" spans="2:2" ht="17.25" hidden="1" customHeight="1">
      <c r="B107" s="38" t="s">
        <v>245</v>
      </c>
    </row>
    <row r="108" spans="2:2" ht="17.25" hidden="1" customHeight="1">
      <c r="B108" s="38" t="s">
        <v>244</v>
      </c>
    </row>
    <row r="109" spans="2:2" ht="17.25" hidden="1" customHeight="1">
      <c r="B109" s="38" t="s">
        <v>243</v>
      </c>
    </row>
    <row r="110" spans="2:2" ht="17.25" hidden="1" customHeight="1">
      <c r="B110" s="38" t="s">
        <v>242</v>
      </c>
    </row>
    <row r="111" spans="2:2" ht="17.25" hidden="1" customHeight="1">
      <c r="B111" s="38" t="s">
        <v>241</v>
      </c>
    </row>
    <row r="112" spans="2:2" ht="17.25" hidden="1" customHeight="1">
      <c r="B112" s="38" t="s">
        <v>240</v>
      </c>
    </row>
    <row r="113" spans="2:2" ht="17.25" hidden="1" customHeight="1">
      <c r="B113" s="38" t="s">
        <v>239</v>
      </c>
    </row>
    <row r="114" spans="2:2" ht="17.25" hidden="1" customHeight="1">
      <c r="B114" s="38" t="s">
        <v>238</v>
      </c>
    </row>
    <row r="115" spans="2:2" ht="17.25" hidden="1" customHeight="1">
      <c r="B115" s="38" t="s">
        <v>237</v>
      </c>
    </row>
    <row r="116" spans="2:2" ht="17.25" hidden="1" customHeight="1">
      <c r="B116" s="38" t="s">
        <v>236</v>
      </c>
    </row>
    <row r="117" spans="2:2" ht="17.25" hidden="1" customHeight="1">
      <c r="B117" s="38" t="s">
        <v>235</v>
      </c>
    </row>
    <row r="118" spans="2:2" ht="17.25" hidden="1" customHeight="1">
      <c r="B118" s="38" t="s">
        <v>234</v>
      </c>
    </row>
    <row r="119" spans="2:2" ht="17.25" hidden="1" customHeight="1">
      <c r="B119" s="38" t="s">
        <v>233</v>
      </c>
    </row>
    <row r="120" spans="2:2" ht="17.25" hidden="1" customHeight="1">
      <c r="B120" s="38" t="s">
        <v>232</v>
      </c>
    </row>
    <row r="121" spans="2:2" ht="17.25" hidden="1" customHeight="1">
      <c r="B121" s="38" t="s">
        <v>231</v>
      </c>
    </row>
    <row r="122" spans="2:2" ht="17.25" hidden="1" customHeight="1">
      <c r="B122" s="38" t="s">
        <v>230</v>
      </c>
    </row>
    <row r="123" spans="2:2" ht="17.25" hidden="1" customHeight="1">
      <c r="B123" s="38" t="s">
        <v>229</v>
      </c>
    </row>
    <row r="124" spans="2:2" ht="17.25" hidden="1" customHeight="1">
      <c r="B124" s="38" t="s">
        <v>228</v>
      </c>
    </row>
    <row r="125" spans="2:2" ht="17.25" hidden="1" customHeight="1">
      <c r="B125" s="38" t="s">
        <v>227</v>
      </c>
    </row>
    <row r="126" spans="2:2" ht="17.25" hidden="1" customHeight="1">
      <c r="B126" s="38" t="s">
        <v>226</v>
      </c>
    </row>
    <row r="127" spans="2:2" ht="17.25" hidden="1" customHeight="1">
      <c r="B127" s="38" t="s">
        <v>225</v>
      </c>
    </row>
    <row r="128" spans="2:2" ht="17.25" hidden="1" customHeight="1">
      <c r="B128" s="38" t="s">
        <v>224</v>
      </c>
    </row>
    <row r="129" spans="2:2" ht="17.25" hidden="1" customHeight="1">
      <c r="B129" s="38" t="s">
        <v>223</v>
      </c>
    </row>
    <row r="130" spans="2:2" ht="17.25" hidden="1" customHeight="1">
      <c r="B130" s="38" t="s">
        <v>222</v>
      </c>
    </row>
    <row r="131" spans="2:2" ht="17.25" hidden="1" customHeight="1">
      <c r="B131" s="38" t="s">
        <v>221</v>
      </c>
    </row>
    <row r="132" spans="2:2" ht="17.25" hidden="1" customHeight="1">
      <c r="B132" s="38" t="s">
        <v>220</v>
      </c>
    </row>
    <row r="133" spans="2:2" ht="17.25" hidden="1" customHeight="1">
      <c r="B133" s="38" t="s">
        <v>219</v>
      </c>
    </row>
    <row r="134" spans="2:2" ht="17.25" hidden="1" customHeight="1">
      <c r="B134" s="38" t="s">
        <v>218</v>
      </c>
    </row>
    <row r="135" spans="2:2" ht="17.25" hidden="1" customHeight="1">
      <c r="B135" s="38" t="s">
        <v>217</v>
      </c>
    </row>
    <row r="136" spans="2:2" ht="17.25" hidden="1" customHeight="1">
      <c r="B136" s="38" t="s">
        <v>216</v>
      </c>
    </row>
    <row r="137" spans="2:2" ht="17.25" hidden="1" customHeight="1">
      <c r="B137" s="38" t="s">
        <v>215</v>
      </c>
    </row>
    <row r="138" spans="2:2" ht="17.25" hidden="1" customHeight="1">
      <c r="B138" s="38" t="s">
        <v>214</v>
      </c>
    </row>
    <row r="139" spans="2:2" ht="17.25" hidden="1" customHeight="1">
      <c r="B139" s="38" t="s">
        <v>213</v>
      </c>
    </row>
    <row r="140" spans="2:2" ht="17.25" hidden="1" customHeight="1">
      <c r="B140" s="38" t="s">
        <v>212</v>
      </c>
    </row>
    <row r="141" spans="2:2" ht="17.25" hidden="1" customHeight="1">
      <c r="B141" s="38" t="s">
        <v>211</v>
      </c>
    </row>
    <row r="142" spans="2:2" ht="17.25" hidden="1" customHeight="1">
      <c r="B142" s="38" t="s">
        <v>210</v>
      </c>
    </row>
    <row r="143" spans="2:2" ht="17.25" hidden="1" customHeight="1">
      <c r="B143" s="38" t="s">
        <v>209</v>
      </c>
    </row>
    <row r="144" spans="2:2" ht="17.25" hidden="1" customHeight="1">
      <c r="B144" s="38" t="s">
        <v>208</v>
      </c>
    </row>
    <row r="145" spans="2:2" ht="17.25" hidden="1" customHeight="1">
      <c r="B145" s="38" t="s">
        <v>207</v>
      </c>
    </row>
    <row r="146" spans="2:2" ht="17.25" hidden="1" customHeight="1">
      <c r="B146" s="38" t="s">
        <v>206</v>
      </c>
    </row>
    <row r="147" spans="2:2" ht="17.25" hidden="1" customHeight="1">
      <c r="B147" s="38" t="s">
        <v>205</v>
      </c>
    </row>
    <row r="148" spans="2:2" ht="17.25" hidden="1" customHeight="1">
      <c r="B148" s="38" t="s">
        <v>204</v>
      </c>
    </row>
    <row r="149" spans="2:2" ht="17.25" hidden="1" customHeight="1">
      <c r="B149" s="38" t="s">
        <v>203</v>
      </c>
    </row>
    <row r="150" spans="2:2" ht="17.25" hidden="1" customHeight="1">
      <c r="B150" s="38" t="s">
        <v>202</v>
      </c>
    </row>
    <row r="151" spans="2:2" ht="17.25" hidden="1" customHeight="1">
      <c r="B151" s="38" t="s">
        <v>201</v>
      </c>
    </row>
    <row r="152" spans="2:2" ht="17.25" hidden="1" customHeight="1">
      <c r="B152" s="38" t="s">
        <v>200</v>
      </c>
    </row>
    <row r="153" spans="2:2" ht="17.25" hidden="1" customHeight="1">
      <c r="B153" s="38" t="s">
        <v>199</v>
      </c>
    </row>
    <row r="154" spans="2:2" ht="17.25" hidden="1" customHeight="1">
      <c r="B154" s="38" t="s">
        <v>198</v>
      </c>
    </row>
    <row r="155" spans="2:2" ht="17.25" hidden="1" customHeight="1">
      <c r="B155" s="38" t="s">
        <v>197</v>
      </c>
    </row>
    <row r="156" spans="2:2" ht="17.25" hidden="1" customHeight="1">
      <c r="B156" s="38" t="s">
        <v>196</v>
      </c>
    </row>
    <row r="157" spans="2:2" ht="17.25" hidden="1" customHeight="1">
      <c r="B157" s="38" t="s">
        <v>195</v>
      </c>
    </row>
    <row r="158" spans="2:2" ht="17.25" hidden="1" customHeight="1">
      <c r="B158" s="38" t="s">
        <v>194</v>
      </c>
    </row>
    <row r="159" spans="2:2" ht="17.25" hidden="1" customHeight="1">
      <c r="B159" s="38" t="s">
        <v>193</v>
      </c>
    </row>
    <row r="160" spans="2:2" ht="17.25" hidden="1" customHeight="1">
      <c r="B160" s="38" t="s">
        <v>192</v>
      </c>
    </row>
    <row r="161" spans="2:2" ht="17.25" hidden="1" customHeight="1">
      <c r="B161" s="38" t="s">
        <v>191</v>
      </c>
    </row>
    <row r="162" spans="2:2" ht="17.25" hidden="1" customHeight="1">
      <c r="B162" s="38" t="s">
        <v>190</v>
      </c>
    </row>
    <row r="163" spans="2:2" ht="17.25" hidden="1" customHeight="1">
      <c r="B163" s="38" t="s">
        <v>189</v>
      </c>
    </row>
    <row r="164" spans="2:2" ht="17.25" hidden="1" customHeight="1">
      <c r="B164" s="38" t="s">
        <v>188</v>
      </c>
    </row>
    <row r="165" spans="2:2" ht="17.25" hidden="1" customHeight="1">
      <c r="B165" s="38" t="s">
        <v>187</v>
      </c>
    </row>
    <row r="166" spans="2:2" ht="17.25" hidden="1" customHeight="1">
      <c r="B166" s="38" t="s">
        <v>186</v>
      </c>
    </row>
    <row r="167" spans="2:2" ht="17.25" hidden="1" customHeight="1">
      <c r="B167" s="38" t="s">
        <v>185</v>
      </c>
    </row>
    <row r="168" spans="2:2" ht="17.25" hidden="1" customHeight="1">
      <c r="B168" s="38" t="s">
        <v>184</v>
      </c>
    </row>
    <row r="169" spans="2:2" ht="17.25" hidden="1" customHeight="1">
      <c r="B169" s="38" t="s">
        <v>183</v>
      </c>
    </row>
    <row r="170" spans="2:2" ht="17.25" hidden="1" customHeight="1">
      <c r="B170" s="38" t="s">
        <v>182</v>
      </c>
    </row>
    <row r="171" spans="2:2" ht="17.25" hidden="1" customHeight="1">
      <c r="B171" s="38" t="s">
        <v>181</v>
      </c>
    </row>
    <row r="172" spans="2:2" ht="17.25" hidden="1" customHeight="1">
      <c r="B172" s="38" t="s">
        <v>180</v>
      </c>
    </row>
    <row r="173" spans="2:2" ht="17.25" hidden="1" customHeight="1">
      <c r="B173" s="38" t="s">
        <v>179</v>
      </c>
    </row>
    <row r="174" spans="2:2" ht="17.25" hidden="1" customHeight="1">
      <c r="B174" s="38" t="s">
        <v>178</v>
      </c>
    </row>
    <row r="175" spans="2:2" ht="17.25" hidden="1" customHeight="1">
      <c r="B175" s="38" t="s">
        <v>177</v>
      </c>
    </row>
    <row r="176" spans="2:2" ht="17.25" hidden="1" customHeight="1">
      <c r="B176" s="38" t="s">
        <v>176</v>
      </c>
    </row>
    <row r="177" spans="2:2" ht="17.25" hidden="1" customHeight="1">
      <c r="B177" s="38" t="s">
        <v>175</v>
      </c>
    </row>
    <row r="178" spans="2:2" ht="17.25" hidden="1" customHeight="1">
      <c r="B178" s="38" t="s">
        <v>174</v>
      </c>
    </row>
    <row r="179" spans="2:2" ht="17.25" hidden="1" customHeight="1">
      <c r="B179" s="38" t="s">
        <v>173</v>
      </c>
    </row>
    <row r="180" spans="2:2" ht="17.25" hidden="1" customHeight="1">
      <c r="B180" s="38" t="s">
        <v>172</v>
      </c>
    </row>
    <row r="181" spans="2:2" ht="17.25" hidden="1" customHeight="1">
      <c r="B181" s="38" t="s">
        <v>171</v>
      </c>
    </row>
    <row r="182" spans="2:2" ht="17.25" hidden="1" customHeight="1">
      <c r="B182" s="38" t="s">
        <v>170</v>
      </c>
    </row>
    <row r="183" spans="2:2" ht="17.25" hidden="1" customHeight="1">
      <c r="B183" s="38" t="s">
        <v>169</v>
      </c>
    </row>
    <row r="184" spans="2:2" ht="17.25" hidden="1" customHeight="1">
      <c r="B184" s="38" t="s">
        <v>168</v>
      </c>
    </row>
    <row r="185" spans="2:2" ht="17.25" hidden="1" customHeight="1">
      <c r="B185" s="38" t="s">
        <v>167</v>
      </c>
    </row>
    <row r="186" spans="2:2" ht="17.25" hidden="1" customHeight="1">
      <c r="B186" s="38" t="s">
        <v>166</v>
      </c>
    </row>
    <row r="187" spans="2:2" ht="17.25" hidden="1" customHeight="1">
      <c r="B187" s="38" t="s">
        <v>165</v>
      </c>
    </row>
    <row r="188" spans="2:2" ht="17.25" hidden="1" customHeight="1">
      <c r="B188" s="38" t="s">
        <v>164</v>
      </c>
    </row>
    <row r="189" spans="2:2" ht="17.25" hidden="1" customHeight="1">
      <c r="B189" s="38" t="s">
        <v>163</v>
      </c>
    </row>
    <row r="190" spans="2:2" ht="17.25" hidden="1" customHeight="1">
      <c r="B190" s="38" t="s">
        <v>162</v>
      </c>
    </row>
    <row r="191" spans="2:2" ht="17.25" hidden="1" customHeight="1">
      <c r="B191" s="38" t="s">
        <v>161</v>
      </c>
    </row>
    <row r="192" spans="2:2" ht="17.25" hidden="1" customHeight="1">
      <c r="B192" s="38" t="s">
        <v>160</v>
      </c>
    </row>
    <row r="193" spans="2:2" ht="17.25" hidden="1" customHeight="1">
      <c r="B193" s="38" t="s">
        <v>159</v>
      </c>
    </row>
    <row r="194" spans="2:2" ht="17.25" hidden="1" customHeight="1">
      <c r="B194" s="38" t="s">
        <v>158</v>
      </c>
    </row>
    <row r="195" spans="2:2" ht="17.25" hidden="1" customHeight="1">
      <c r="B195" s="38" t="s">
        <v>157</v>
      </c>
    </row>
    <row r="196" spans="2:2" ht="17.25" hidden="1" customHeight="1">
      <c r="B196" s="38" t="s">
        <v>156</v>
      </c>
    </row>
    <row r="197" spans="2:2" ht="17.25" hidden="1" customHeight="1">
      <c r="B197" s="38" t="s">
        <v>155</v>
      </c>
    </row>
    <row r="198" spans="2:2" ht="17.25" hidden="1" customHeight="1">
      <c r="B198" s="38" t="s">
        <v>154</v>
      </c>
    </row>
    <row r="199" spans="2:2" ht="17.25" hidden="1" customHeight="1">
      <c r="B199" s="38" t="s">
        <v>153</v>
      </c>
    </row>
    <row r="200" spans="2:2" ht="17.25" hidden="1" customHeight="1">
      <c r="B200" s="38" t="s">
        <v>152</v>
      </c>
    </row>
    <row r="201" spans="2:2" ht="17.25" hidden="1" customHeight="1">
      <c r="B201" s="38" t="s">
        <v>151</v>
      </c>
    </row>
    <row r="202" spans="2:2" ht="17.25" hidden="1" customHeight="1">
      <c r="B202" s="38" t="s">
        <v>150</v>
      </c>
    </row>
    <row r="203" spans="2:2" ht="17.25" hidden="1" customHeight="1">
      <c r="B203" s="38" t="s">
        <v>149</v>
      </c>
    </row>
    <row r="204" spans="2:2" ht="17.25" hidden="1" customHeight="1">
      <c r="B204" s="38" t="s">
        <v>148</v>
      </c>
    </row>
    <row r="205" spans="2:2" ht="17.25" hidden="1" customHeight="1">
      <c r="B205" s="38" t="s">
        <v>147</v>
      </c>
    </row>
    <row r="206" spans="2:2" ht="17.25" hidden="1" customHeight="1">
      <c r="B206" s="38" t="s">
        <v>146</v>
      </c>
    </row>
    <row r="207" spans="2:2" ht="17.25" hidden="1" customHeight="1">
      <c r="B207" s="38" t="s">
        <v>145</v>
      </c>
    </row>
    <row r="208" spans="2:2" ht="17.25" hidden="1" customHeight="1">
      <c r="B208" s="38" t="s">
        <v>144</v>
      </c>
    </row>
    <row r="209" spans="2:2" ht="17.25" hidden="1" customHeight="1">
      <c r="B209" s="38" t="s">
        <v>143</v>
      </c>
    </row>
    <row r="210" spans="2:2" ht="17.25" hidden="1" customHeight="1">
      <c r="B210" s="38" t="s">
        <v>142</v>
      </c>
    </row>
    <row r="211" spans="2:2" ht="17.25" hidden="1" customHeight="1">
      <c r="B211" s="38" t="s">
        <v>141</v>
      </c>
    </row>
    <row r="212" spans="2:2" ht="17.25" hidden="1" customHeight="1">
      <c r="B212" s="38" t="s">
        <v>140</v>
      </c>
    </row>
    <row r="213" spans="2:2" ht="17.25" hidden="1" customHeight="1">
      <c r="B213" s="38" t="s">
        <v>139</v>
      </c>
    </row>
    <row r="214" spans="2:2" ht="17.25" hidden="1" customHeight="1">
      <c r="B214" s="38" t="s">
        <v>138</v>
      </c>
    </row>
    <row r="215" spans="2:2" ht="17.25" hidden="1" customHeight="1">
      <c r="B215" s="38" t="s">
        <v>137</v>
      </c>
    </row>
    <row r="216" spans="2:2" ht="17.25" hidden="1" customHeight="1">
      <c r="B216" s="38" t="s">
        <v>136</v>
      </c>
    </row>
    <row r="217" spans="2:2" ht="17.25" hidden="1" customHeight="1">
      <c r="B217" s="38" t="s">
        <v>135</v>
      </c>
    </row>
    <row r="218" spans="2:2" ht="17.25" hidden="1" customHeight="1">
      <c r="B218" s="38" t="s">
        <v>134</v>
      </c>
    </row>
    <row r="219" spans="2:2" ht="17.25" hidden="1" customHeight="1">
      <c r="B219" s="38" t="s">
        <v>133</v>
      </c>
    </row>
    <row r="220" spans="2:2" ht="17.25" hidden="1" customHeight="1">
      <c r="B220" s="38" t="s">
        <v>132</v>
      </c>
    </row>
    <row r="221" spans="2:2" ht="17.25" hidden="1" customHeight="1">
      <c r="B221" s="38" t="s">
        <v>131</v>
      </c>
    </row>
    <row r="222" spans="2:2" ht="17.25" hidden="1" customHeight="1">
      <c r="B222" s="38" t="s">
        <v>130</v>
      </c>
    </row>
    <row r="223" spans="2:2" ht="17.25" hidden="1" customHeight="1">
      <c r="B223" s="38" t="s">
        <v>129</v>
      </c>
    </row>
    <row r="224" spans="2:2" ht="17.25" hidden="1" customHeight="1">
      <c r="B224" s="38" t="s">
        <v>128</v>
      </c>
    </row>
    <row r="225" spans="2:2" ht="17.25" hidden="1" customHeight="1">
      <c r="B225" s="38" t="s">
        <v>127</v>
      </c>
    </row>
    <row r="226" spans="2:2" ht="17.25" hidden="1" customHeight="1">
      <c r="B226" s="38" t="s">
        <v>126</v>
      </c>
    </row>
    <row r="227" spans="2:2" ht="17.25" hidden="1" customHeight="1">
      <c r="B227" s="38" t="s">
        <v>125</v>
      </c>
    </row>
    <row r="228" spans="2:2" ht="17.25" hidden="1" customHeight="1">
      <c r="B228" s="38" t="s">
        <v>124</v>
      </c>
    </row>
    <row r="229" spans="2:2" ht="17.25" hidden="1" customHeight="1">
      <c r="B229" s="38" t="s">
        <v>123</v>
      </c>
    </row>
    <row r="230" spans="2:2" ht="17.25" hidden="1" customHeight="1">
      <c r="B230" s="38" t="s">
        <v>122</v>
      </c>
    </row>
    <row r="231" spans="2:2" ht="17.25" hidden="1" customHeight="1">
      <c r="B231" s="38" t="s">
        <v>121</v>
      </c>
    </row>
    <row r="232" spans="2:2" ht="17.25" hidden="1" customHeight="1">
      <c r="B232" s="38" t="s">
        <v>120</v>
      </c>
    </row>
    <row r="233" spans="2:2" ht="17.25" hidden="1" customHeight="1">
      <c r="B233" s="38" t="s">
        <v>119</v>
      </c>
    </row>
    <row r="234" spans="2:2" ht="17.25" hidden="1" customHeight="1">
      <c r="B234" s="38" t="s">
        <v>118</v>
      </c>
    </row>
    <row r="235" spans="2:2" ht="17.25" hidden="1" customHeight="1">
      <c r="B235" s="38" t="s">
        <v>117</v>
      </c>
    </row>
    <row r="236" spans="2:2" ht="17.25" hidden="1" customHeight="1">
      <c r="B236" s="38" t="s">
        <v>116</v>
      </c>
    </row>
    <row r="237" spans="2:2" ht="17.25" hidden="1" customHeight="1">
      <c r="B237" s="38" t="s">
        <v>115</v>
      </c>
    </row>
    <row r="238" spans="2:2" ht="17.25" hidden="1" customHeight="1">
      <c r="B238" s="38" t="s">
        <v>114</v>
      </c>
    </row>
    <row r="239" spans="2:2" ht="17.25" hidden="1" customHeight="1">
      <c r="B239" s="38" t="s">
        <v>113</v>
      </c>
    </row>
    <row r="240" spans="2:2" ht="17.25" hidden="1" customHeight="1">
      <c r="B240" s="38" t="s">
        <v>112</v>
      </c>
    </row>
    <row r="241" spans="2:2" ht="17.25" hidden="1" customHeight="1">
      <c r="B241" s="38" t="s">
        <v>111</v>
      </c>
    </row>
    <row r="242" spans="2:2" ht="17.25" hidden="1" customHeight="1">
      <c r="B242" s="38" t="s">
        <v>110</v>
      </c>
    </row>
    <row r="243" spans="2:2" ht="17.25" hidden="1" customHeight="1">
      <c r="B243" s="38" t="s">
        <v>109</v>
      </c>
    </row>
    <row r="244" spans="2:2" ht="17.25" hidden="1" customHeight="1">
      <c r="B244" s="38" t="s">
        <v>108</v>
      </c>
    </row>
    <row r="245" spans="2:2" ht="17.25" hidden="1" customHeight="1">
      <c r="B245" s="38" t="s">
        <v>107</v>
      </c>
    </row>
    <row r="246" spans="2:2" ht="17.25" hidden="1" customHeight="1">
      <c r="B246" s="38" t="s">
        <v>106</v>
      </c>
    </row>
    <row r="247" spans="2:2" ht="17.25" hidden="1" customHeight="1">
      <c r="B247" s="38" t="s">
        <v>105</v>
      </c>
    </row>
    <row r="248" spans="2:2" ht="17.25" hidden="1" customHeight="1">
      <c r="B248" s="38" t="s">
        <v>104</v>
      </c>
    </row>
    <row r="249" spans="2:2" ht="17.25" hidden="1" customHeight="1">
      <c r="B249" s="38" t="s">
        <v>103</v>
      </c>
    </row>
    <row r="250" spans="2:2" ht="17.25" hidden="1" customHeight="1">
      <c r="B250" s="38" t="s">
        <v>102</v>
      </c>
    </row>
    <row r="251" spans="2:2" ht="17.25" hidden="1" customHeight="1">
      <c r="B251" s="38" t="s">
        <v>101</v>
      </c>
    </row>
    <row r="252" spans="2:2" ht="17.25" hidden="1" customHeight="1">
      <c r="B252" s="38" t="s">
        <v>100</v>
      </c>
    </row>
    <row r="253" spans="2:2" ht="17.25" hidden="1" customHeight="1">
      <c r="B253" s="38" t="s">
        <v>99</v>
      </c>
    </row>
    <row r="254" spans="2:2" ht="17.25" hidden="1" customHeight="1">
      <c r="B254" s="38" t="s">
        <v>98</v>
      </c>
    </row>
    <row r="255" spans="2:2" ht="17.25" hidden="1" customHeight="1">
      <c r="B255" s="38" t="s">
        <v>97</v>
      </c>
    </row>
    <row r="256" spans="2:2" ht="17.25" hidden="1" customHeight="1">
      <c r="B256" s="38" t="s">
        <v>96</v>
      </c>
    </row>
    <row r="257" spans="2:2" ht="17.25" hidden="1" customHeight="1">
      <c r="B257" s="38" t="s">
        <v>95</v>
      </c>
    </row>
  </sheetData>
  <sheetProtection algorithmName="SHA-512" hashValue="lUSa6k/pZZh5rfzPLQRnstlpUIW9lYDvVqXlI2GXyB/E3k5wNVCAFoEEYg3kNA7joR0nV7NQwJQmhG74zJFqug==" saltValue="JPAIoKR0d3z5tbousHK96Q==" spinCount="100000" sheet="1" objects="1" scenarios="1"/>
  <mergeCells count="168">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C69:D69"/>
    <mergeCell ref="E69:F69"/>
    <mergeCell ref="C70:D70"/>
    <mergeCell ref="E70:F70"/>
    <mergeCell ref="C71:D71"/>
    <mergeCell ref="E71:F71"/>
    <mergeCell ref="C66:D66"/>
    <mergeCell ref="E66:F66"/>
    <mergeCell ref="C67:D67"/>
    <mergeCell ref="E67:F67"/>
    <mergeCell ref="C68:D68"/>
    <mergeCell ref="E68:F68"/>
    <mergeCell ref="J62:J63"/>
    <mergeCell ref="E63:F63"/>
    <mergeCell ref="C64:D64"/>
    <mergeCell ref="E64:F64"/>
    <mergeCell ref="C65:D65"/>
    <mergeCell ref="E65:F65"/>
    <mergeCell ref="A62:A63"/>
    <mergeCell ref="C62:D63"/>
    <mergeCell ref="E62:F62"/>
    <mergeCell ref="G62:G63"/>
    <mergeCell ref="H62:H63"/>
    <mergeCell ref="I62:I63"/>
    <mergeCell ref="A56:G56"/>
    <mergeCell ref="A57:J59"/>
    <mergeCell ref="A60:B60"/>
    <mergeCell ref="E60:H60"/>
    <mergeCell ref="A61:D61"/>
    <mergeCell ref="G61:H61"/>
    <mergeCell ref="I61:J61"/>
    <mergeCell ref="C53:D53"/>
    <mergeCell ref="E53:F53"/>
    <mergeCell ref="C54:D54"/>
    <mergeCell ref="E54:F54"/>
    <mergeCell ref="C55:D55"/>
    <mergeCell ref="E55:F55"/>
    <mergeCell ref="C50:D50"/>
    <mergeCell ref="E50:F50"/>
    <mergeCell ref="C51:D51"/>
    <mergeCell ref="E51:F51"/>
    <mergeCell ref="C52:D52"/>
    <mergeCell ref="E52:F52"/>
    <mergeCell ref="J46:J47"/>
    <mergeCell ref="E47:F47"/>
    <mergeCell ref="C48:D48"/>
    <mergeCell ref="E48:F48"/>
    <mergeCell ref="C49:D49"/>
    <mergeCell ref="E49:F49"/>
    <mergeCell ref="A46:A47"/>
    <mergeCell ref="C46:D47"/>
    <mergeCell ref="E46:F46"/>
    <mergeCell ref="G46:G47"/>
    <mergeCell ref="H46:H47"/>
    <mergeCell ref="I46:I47"/>
    <mergeCell ref="A41:G41"/>
    <mergeCell ref="A42:J42"/>
    <mergeCell ref="A44:B44"/>
    <mergeCell ref="E44:H44"/>
    <mergeCell ref="A45:D45"/>
    <mergeCell ref="G45:H45"/>
    <mergeCell ref="I45:J45"/>
    <mergeCell ref="C38:D38"/>
    <mergeCell ref="E38:F38"/>
    <mergeCell ref="C39:D39"/>
    <mergeCell ref="E39:F39"/>
    <mergeCell ref="C40:D40"/>
    <mergeCell ref="E40:F40"/>
    <mergeCell ref="C35:D35"/>
    <mergeCell ref="E35:F35"/>
    <mergeCell ref="C36:D36"/>
    <mergeCell ref="E36:F36"/>
    <mergeCell ref="C37:D37"/>
    <mergeCell ref="E37:F37"/>
    <mergeCell ref="J31:J32"/>
    <mergeCell ref="E32:F32"/>
    <mergeCell ref="C33:D33"/>
    <mergeCell ref="E33:F33"/>
    <mergeCell ref="C34:D34"/>
    <mergeCell ref="E34:F34"/>
    <mergeCell ref="A31:A32"/>
    <mergeCell ref="C31:D32"/>
    <mergeCell ref="E31:F31"/>
    <mergeCell ref="G31:G32"/>
    <mergeCell ref="H31:H32"/>
    <mergeCell ref="I31:I3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A13:G13"/>
    <mergeCell ref="A14:J14"/>
    <mergeCell ref="A16:A17"/>
    <mergeCell ref="B16:B17"/>
    <mergeCell ref="C16:H17"/>
    <mergeCell ref="C18:H18"/>
    <mergeCell ref="C10:D10"/>
    <mergeCell ref="E10:F10"/>
    <mergeCell ref="C11:D11"/>
    <mergeCell ref="E11:F11"/>
    <mergeCell ref="C12:D12"/>
    <mergeCell ref="E12:F12"/>
    <mergeCell ref="C7:D7"/>
    <mergeCell ref="E7:F7"/>
    <mergeCell ref="C8:D8"/>
    <mergeCell ref="E8:F8"/>
    <mergeCell ref="C9:D9"/>
    <mergeCell ref="E9:F9"/>
    <mergeCell ref="I3:I4"/>
    <mergeCell ref="J3:J4"/>
    <mergeCell ref="E4:F4"/>
    <mergeCell ref="C5:D5"/>
    <mergeCell ref="E5:F5"/>
    <mergeCell ref="C6:D6"/>
    <mergeCell ref="E6:F6"/>
    <mergeCell ref="A1:B1"/>
    <mergeCell ref="E1:H1"/>
    <mergeCell ref="A2:D2"/>
    <mergeCell ref="G2:H2"/>
    <mergeCell ref="I2:J2"/>
    <mergeCell ref="A3:A4"/>
    <mergeCell ref="C3:D4"/>
    <mergeCell ref="E3:F3"/>
    <mergeCell ref="G3:G4"/>
    <mergeCell ref="H3:H4"/>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InputMessage="1" showErrorMessage="1" errorTitle="WYBIERZ GMINĘ" error="PROSZĘ WYBRAĆ GMINĘ Z LISTY" promptTitle="LISTA GMIN" prompt="WYBIERZ GMINĘ Z LISTY" xr:uid="{55A33435-1BE1-453B-B8D1-A66CA649E9D9}">
          <x14:formula1>
            <xm:f>Gminy!$A:$A</xm:f>
          </x14:formula1>
          <xm:sqref>G2:H2 G45:H45 G77:H77 G61:H61</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showGridLines="0" tabSelected="1" topLeftCell="A102" zoomScale="73" zoomScaleNormal="73" workbookViewId="0">
      <selection activeCell="A125" sqref="A125:F125"/>
    </sheetView>
  </sheetViews>
  <sheetFormatPr defaultColWidth="11.7109375" defaultRowHeight="14.25"/>
  <cols>
    <col min="1" max="1" width="7.28515625" style="66" customWidth="1"/>
    <col min="2" max="2" width="58.42578125" style="66" customWidth="1"/>
    <col min="3" max="3" width="35.5703125" style="66" customWidth="1"/>
    <col min="4" max="4" width="15.85546875" style="66" customWidth="1"/>
    <col min="5" max="5" width="15" style="66" customWidth="1"/>
    <col min="6" max="6" width="15.42578125" style="66" customWidth="1"/>
    <col min="7" max="7" width="8.85546875" style="66" customWidth="1"/>
    <col min="8" max="8" width="8.42578125" style="66" customWidth="1"/>
    <col min="9" max="9" width="2.28515625" style="66" customWidth="1"/>
    <col min="10" max="10" width="7.5703125" style="66" customWidth="1"/>
    <col min="11" max="11" width="7.28515625" style="66" customWidth="1"/>
    <col min="12" max="16384" width="11.7109375" style="66"/>
  </cols>
  <sheetData>
    <row r="1" spans="1:11" ht="27" customHeight="1">
      <c r="A1" s="272" t="s">
        <v>343</v>
      </c>
      <c r="B1" s="272"/>
      <c r="G1" s="273" t="s">
        <v>342</v>
      </c>
      <c r="H1" s="273"/>
      <c r="I1" s="273"/>
      <c r="J1" s="273"/>
      <c r="K1" s="273"/>
    </row>
    <row r="2" spans="1:11" ht="25.5" customHeight="1">
      <c r="A2" s="274" t="s">
        <v>341</v>
      </c>
      <c r="B2" s="274"/>
      <c r="C2" s="274"/>
      <c r="D2" s="274"/>
      <c r="E2" s="274"/>
      <c r="F2" s="274"/>
      <c r="G2" s="273"/>
      <c r="H2" s="273"/>
      <c r="I2" s="273"/>
      <c r="J2" s="273"/>
      <c r="K2" s="273"/>
    </row>
    <row r="3" spans="1:11" ht="25.5" customHeight="1">
      <c r="A3" s="275" t="s">
        <v>4</v>
      </c>
      <c r="B3" s="276" t="s">
        <v>340</v>
      </c>
      <c r="C3" s="277" t="s">
        <v>339</v>
      </c>
      <c r="D3" s="108" t="s">
        <v>338</v>
      </c>
      <c r="E3" s="107" t="s">
        <v>8</v>
      </c>
      <c r="F3" s="106" t="s">
        <v>337</v>
      </c>
      <c r="G3" s="278" t="s">
        <v>448</v>
      </c>
      <c r="H3" s="278"/>
      <c r="I3" s="146"/>
      <c r="J3" s="279" t="s">
        <v>336</v>
      </c>
      <c r="K3" s="279"/>
    </row>
    <row r="4" spans="1:11">
      <c r="A4" s="275"/>
      <c r="B4" s="276"/>
      <c r="C4" s="277"/>
      <c r="D4" s="105" t="s">
        <v>335</v>
      </c>
      <c r="E4" s="104" t="s">
        <v>334</v>
      </c>
      <c r="F4" s="103" t="s">
        <v>333</v>
      </c>
      <c r="G4" s="278"/>
      <c r="H4" s="278"/>
      <c r="I4" s="147"/>
      <c r="J4" s="279"/>
      <c r="K4" s="279"/>
    </row>
    <row r="5" spans="1:11" ht="27" customHeight="1" thickBot="1">
      <c r="A5" s="102">
        <v>1</v>
      </c>
      <c r="B5" s="101">
        <v>2</v>
      </c>
      <c r="C5" s="100">
        <v>3</v>
      </c>
      <c r="D5" s="99">
        <v>4</v>
      </c>
      <c r="E5" s="99">
        <v>5</v>
      </c>
      <c r="F5" s="99">
        <v>6</v>
      </c>
      <c r="G5" s="278"/>
      <c r="H5" s="278"/>
      <c r="I5" s="147"/>
      <c r="J5" s="279"/>
      <c r="K5" s="279"/>
    </row>
    <row r="6" spans="1:11" ht="17.25" customHeight="1" thickTop="1" thickBot="1">
      <c r="A6" s="280">
        <v>1</v>
      </c>
      <c r="B6" s="281" t="s">
        <v>332</v>
      </c>
      <c r="C6" s="98" t="s">
        <v>297</v>
      </c>
      <c r="D6" s="186" t="str">
        <f>IF(AND(G6="",J6=""),"",IF(AND(G6&lt;&gt;"",J6&lt;&gt;""),"podaj litry lub Mg",IF(G6&lt;&gt;"",(G6*0.755/1000),J6)))</f>
        <v/>
      </c>
      <c r="E6" s="97">
        <v>101.14</v>
      </c>
      <c r="F6" s="96"/>
      <c r="G6" s="148"/>
      <c r="H6" s="149" t="s">
        <v>293</v>
      </c>
      <c r="I6" s="150"/>
      <c r="J6" s="151"/>
      <c r="K6" s="152" t="s">
        <v>292</v>
      </c>
    </row>
    <row r="7" spans="1:11" ht="18" customHeight="1" thickTop="1" thickBot="1">
      <c r="A7" s="280"/>
      <c r="B7" s="281"/>
      <c r="C7" s="83" t="s">
        <v>296</v>
      </c>
      <c r="D7" s="82" t="str">
        <f t="shared" ref="D7:D9" si="0">IF(AND(G7="",J7=""),"",IF(AND(G7&lt;&gt;"",J7&lt;&gt;""),"podaj litry lub Mg",IF(G7&lt;&gt;"",(G7*0.755/1000),J7)))</f>
        <v/>
      </c>
      <c r="E7" s="84">
        <v>64.849999999999994</v>
      </c>
      <c r="F7" s="80" t="str">
        <f t="shared" ref="F7:F38" si="1">IF(D7="","",ROUND(D7*E7,2))</f>
        <v/>
      </c>
      <c r="G7" s="153"/>
      <c r="H7" s="154" t="s">
        <v>293</v>
      </c>
      <c r="I7" s="155"/>
      <c r="J7" s="156"/>
      <c r="K7" s="157" t="s">
        <v>292</v>
      </c>
    </row>
    <row r="8" spans="1:11" ht="18" customHeight="1" thickTop="1" thickBot="1">
      <c r="A8" s="280"/>
      <c r="B8" s="281"/>
      <c r="C8" s="83" t="s">
        <v>295</v>
      </c>
      <c r="D8" s="82" t="str">
        <f t="shared" si="0"/>
        <v/>
      </c>
      <c r="E8" s="84">
        <v>27.62</v>
      </c>
      <c r="F8" s="80" t="str">
        <f t="shared" si="1"/>
        <v/>
      </c>
      <c r="G8" s="153"/>
      <c r="H8" s="154" t="s">
        <v>293</v>
      </c>
      <c r="I8" s="155"/>
      <c r="J8" s="156"/>
      <c r="K8" s="157" t="s">
        <v>292</v>
      </c>
    </row>
    <row r="9" spans="1:11" ht="15" customHeight="1" thickTop="1" thickBot="1">
      <c r="A9" s="280"/>
      <c r="B9" s="281"/>
      <c r="C9" s="79" t="s">
        <v>294</v>
      </c>
      <c r="D9" s="185" t="str">
        <f t="shared" si="0"/>
        <v/>
      </c>
      <c r="E9" s="77">
        <v>22.54</v>
      </c>
      <c r="F9" s="76" t="str">
        <f t="shared" si="1"/>
        <v/>
      </c>
      <c r="G9" s="158"/>
      <c r="H9" s="159" t="s">
        <v>293</v>
      </c>
      <c r="I9" s="155"/>
      <c r="J9" s="160"/>
      <c r="K9" s="161" t="s">
        <v>292</v>
      </c>
    </row>
    <row r="10" spans="1:11" ht="14.25" customHeight="1" thickBot="1">
      <c r="A10" s="282">
        <v>2</v>
      </c>
      <c r="B10" s="283" t="s">
        <v>331</v>
      </c>
      <c r="C10" s="88" t="s">
        <v>297</v>
      </c>
      <c r="D10" s="87" t="str">
        <f>IF(AND(G10="",J10=""),"",IF(AND(G10&lt;&gt;"",J10&lt;&gt;""),"podaj litry lub Mg",IF(G10&lt;&gt;"",(G10*0.755/1000),J10)))</f>
        <v/>
      </c>
      <c r="E10" s="86">
        <v>38.4</v>
      </c>
      <c r="F10" s="85" t="str">
        <f t="shared" si="1"/>
        <v/>
      </c>
      <c r="G10" s="162"/>
      <c r="H10" s="163" t="s">
        <v>293</v>
      </c>
      <c r="I10" s="164"/>
      <c r="J10" s="165"/>
      <c r="K10" s="166" t="s">
        <v>292</v>
      </c>
    </row>
    <row r="11" spans="1:11" ht="15" thickBot="1">
      <c r="A11" s="282"/>
      <c r="B11" s="283"/>
      <c r="C11" s="83" t="s">
        <v>296</v>
      </c>
      <c r="D11" s="82" t="str">
        <f>IF(AND(G11="",J11=""),"",IF(AND(G11&lt;&gt;"",J11&lt;&gt;""),"podaj litry lub Mg",IF(G11&lt;&gt;"",((G11)*(0.5)/1000),J11)))</f>
        <v/>
      </c>
      <c r="E11" s="84">
        <v>55.92</v>
      </c>
      <c r="F11" s="80" t="str">
        <f t="shared" si="1"/>
        <v/>
      </c>
      <c r="G11" s="153"/>
      <c r="H11" s="154" t="s">
        <v>293</v>
      </c>
      <c r="I11" s="155"/>
      <c r="J11" s="156"/>
      <c r="K11" s="157" t="s">
        <v>292</v>
      </c>
    </row>
    <row r="12" spans="1:11" ht="14.25" customHeight="1" thickBot="1">
      <c r="A12" s="282"/>
      <c r="B12" s="283"/>
      <c r="C12" s="83" t="s">
        <v>295</v>
      </c>
      <c r="D12" s="82" t="str">
        <f>IF(AND(G12="",J12=""),"",IF(AND(G12&lt;&gt;"",J12&lt;&gt;""),"podaj litry lub Mg",IF(G12&lt;&gt;"",((G12)*(0.84)/1000),J12)))</f>
        <v/>
      </c>
      <c r="E12" s="84">
        <v>16.02</v>
      </c>
      <c r="F12" s="80" t="str">
        <f t="shared" si="1"/>
        <v/>
      </c>
      <c r="G12" s="153"/>
      <c r="H12" s="154" t="s">
        <v>293</v>
      </c>
      <c r="I12" s="155"/>
      <c r="J12" s="156"/>
      <c r="K12" s="157" t="s">
        <v>292</v>
      </c>
    </row>
    <row r="13" spans="1:11" ht="15" thickBot="1">
      <c r="A13" s="282"/>
      <c r="B13" s="283"/>
      <c r="C13" s="92" t="s">
        <v>294</v>
      </c>
      <c r="D13" s="91" t="str">
        <f>IF(AND(G13="",J13=""),"",IF(AND(G13&lt;&gt;"",J13&lt;&gt;""),"podaj litry lub Mg",IF(G13&lt;&gt;"",((G13)*(0.84)/1000),J13)))</f>
        <v/>
      </c>
      <c r="E13" s="90">
        <v>14.32</v>
      </c>
      <c r="F13" s="89" t="str">
        <f t="shared" si="1"/>
        <v/>
      </c>
      <c r="G13" s="167"/>
      <c r="H13" s="168" t="s">
        <v>293</v>
      </c>
      <c r="I13" s="169"/>
      <c r="J13" s="170"/>
      <c r="K13" s="171" t="s">
        <v>292</v>
      </c>
    </row>
    <row r="14" spans="1:11" ht="14.25" customHeight="1" thickBot="1">
      <c r="A14" s="282">
        <v>3</v>
      </c>
      <c r="B14" s="283" t="s">
        <v>330</v>
      </c>
      <c r="C14" s="88" t="s">
        <v>297</v>
      </c>
      <c r="D14" s="87" t="str">
        <f>IF(AND(G14="",J14=""),"",IF(AND(G14&lt;&gt;"",J14&lt;&gt;""),"podaj litry lub Mg",IF(G14&lt;&gt;"",(G14*0.755/1000),J14)))</f>
        <v/>
      </c>
      <c r="E14" s="86">
        <v>25.68</v>
      </c>
      <c r="F14" s="85" t="str">
        <f t="shared" si="1"/>
        <v/>
      </c>
      <c r="G14" s="162"/>
      <c r="H14" s="163" t="s">
        <v>293</v>
      </c>
      <c r="I14" s="164"/>
      <c r="J14" s="165"/>
      <c r="K14" s="172" t="s">
        <v>292</v>
      </c>
    </row>
    <row r="15" spans="1:11" ht="15" thickBot="1">
      <c r="A15" s="282"/>
      <c r="B15" s="283"/>
      <c r="C15" s="83" t="s">
        <v>296</v>
      </c>
      <c r="D15" s="82" t="str">
        <f>IF(AND(G15="",J15=""),"",IF(AND(G15&lt;&gt;"",J15&lt;&gt;""),"podaj litry lub Mg",IF(G15&lt;&gt;"",((G15)*(0.5)/1000),J15)))</f>
        <v/>
      </c>
      <c r="E15" s="84">
        <v>36.770000000000003</v>
      </c>
      <c r="F15" s="80" t="str">
        <f t="shared" si="1"/>
        <v/>
      </c>
      <c r="G15" s="153"/>
      <c r="H15" s="154" t="s">
        <v>293</v>
      </c>
      <c r="I15" s="155"/>
      <c r="J15" s="156"/>
      <c r="K15" s="173" t="s">
        <v>292</v>
      </c>
    </row>
    <row r="16" spans="1:11" ht="14.25" customHeight="1" thickBot="1">
      <c r="A16" s="282"/>
      <c r="B16" s="283"/>
      <c r="C16" s="83" t="s">
        <v>295</v>
      </c>
      <c r="D16" s="82" t="str">
        <f>IF(AND(G16="",J16=""),"",IF(AND(G16&lt;&gt;"",J16&lt;&gt;""),"podaj litry lub Mg",IF(G16&lt;&gt;"",((G16)*(0.84)/1000),J16)))</f>
        <v/>
      </c>
      <c r="E16" s="84">
        <v>16.02</v>
      </c>
      <c r="F16" s="80" t="str">
        <f t="shared" si="1"/>
        <v/>
      </c>
      <c r="G16" s="153"/>
      <c r="H16" s="154" t="s">
        <v>293</v>
      </c>
      <c r="I16" s="155"/>
      <c r="J16" s="156"/>
      <c r="K16" s="173" t="s">
        <v>292</v>
      </c>
    </row>
    <row r="17" spans="1:11" ht="15" thickBot="1">
      <c r="A17" s="282"/>
      <c r="B17" s="283"/>
      <c r="C17" s="92" t="s">
        <v>294</v>
      </c>
      <c r="D17" s="91" t="str">
        <f>IF(AND(G17="",J17=""),"",IF(AND(G17&lt;&gt;"",J17&lt;&gt;""),"podaj litry lub Mg",IF(G17&lt;&gt;"",((G17)*(0.84)/1000),J17)))</f>
        <v/>
      </c>
      <c r="E17" s="90">
        <v>14.32</v>
      </c>
      <c r="F17" s="89" t="str">
        <f t="shared" si="1"/>
        <v/>
      </c>
      <c r="G17" s="167"/>
      <c r="H17" s="168" t="s">
        <v>293</v>
      </c>
      <c r="I17" s="169"/>
      <c r="J17" s="170"/>
      <c r="K17" s="174" t="s">
        <v>292</v>
      </c>
    </row>
    <row r="18" spans="1:11" ht="14.25" customHeight="1" thickBot="1">
      <c r="A18" s="284">
        <v>4</v>
      </c>
      <c r="B18" s="283" t="s">
        <v>329</v>
      </c>
      <c r="C18" s="88" t="s">
        <v>297</v>
      </c>
      <c r="D18" s="87" t="str">
        <f>IF(AND(G18="",J18=""),"",IF(AND(G18&lt;&gt;"",J18&lt;&gt;""),"podaj litry lub Mg",IF(G18&lt;&gt;"",(G18*0.755/1000),J18)))</f>
        <v/>
      </c>
      <c r="E18" s="86">
        <v>16.73</v>
      </c>
      <c r="F18" s="85" t="str">
        <f t="shared" si="1"/>
        <v/>
      </c>
      <c r="G18" s="162"/>
      <c r="H18" s="163" t="s">
        <v>293</v>
      </c>
      <c r="I18" s="164"/>
      <c r="J18" s="165"/>
      <c r="K18" s="172" t="s">
        <v>292</v>
      </c>
    </row>
    <row r="19" spans="1:11" ht="15" thickBot="1">
      <c r="A19" s="284"/>
      <c r="B19" s="283"/>
      <c r="C19" s="83" t="s">
        <v>296</v>
      </c>
      <c r="D19" s="82" t="str">
        <f>IF(AND(G19="",J19=""),"",IF(AND(G19&lt;&gt;"",J19&lt;&gt;""),"podaj litry lub Mg",IF(G19&lt;&gt;"",((G19)*(0.5)/1000),J19)))</f>
        <v/>
      </c>
      <c r="E19" s="84">
        <v>23.8</v>
      </c>
      <c r="F19" s="80" t="str">
        <f t="shared" si="1"/>
        <v/>
      </c>
      <c r="G19" s="153"/>
      <c r="H19" s="154" t="s">
        <v>293</v>
      </c>
      <c r="I19" s="155"/>
      <c r="J19" s="156"/>
      <c r="K19" s="173" t="s">
        <v>292</v>
      </c>
    </row>
    <row r="20" spans="1:11" ht="14.25" customHeight="1" thickBot="1">
      <c r="A20" s="284"/>
      <c r="B20" s="283"/>
      <c r="C20" s="93" t="s">
        <v>313</v>
      </c>
      <c r="D20" s="82" t="str">
        <f>IF(AND(G20="",J20=""),"",IF(AND(G20&lt;&gt;"",J20&lt;&gt;""),"podaj m3 lub Mg",IF(G20&lt;&gt;"",((G20)*(0.74)/1000),J20)))</f>
        <v/>
      </c>
      <c r="E20" s="84">
        <v>15</v>
      </c>
      <c r="F20" s="80" t="str">
        <f t="shared" si="1"/>
        <v/>
      </c>
      <c r="G20" s="153"/>
      <c r="H20" s="154" t="s">
        <v>311</v>
      </c>
      <c r="I20" s="155"/>
      <c r="J20" s="156"/>
      <c r="K20" s="173" t="s">
        <v>292</v>
      </c>
    </row>
    <row r="21" spans="1:11" ht="24.75" thickBot="1">
      <c r="A21" s="284"/>
      <c r="B21" s="283"/>
      <c r="C21" s="93" t="s">
        <v>312</v>
      </c>
      <c r="D21" s="82" t="str">
        <f>IF(AND(G21="",J21=""),"",IF(AND(G21&lt;&gt;"",J21&lt;&gt;""),"podaj m3 lub Mg",IF(G21&lt;&gt;"",((G21)*(0.74)/1000),J21)))</f>
        <v/>
      </c>
      <c r="E21" s="84">
        <v>17.75</v>
      </c>
      <c r="F21" s="80" t="str">
        <f t="shared" si="1"/>
        <v/>
      </c>
      <c r="G21" s="153"/>
      <c r="H21" s="154" t="s">
        <v>311</v>
      </c>
      <c r="I21" s="155"/>
      <c r="J21" s="156"/>
      <c r="K21" s="173" t="s">
        <v>292</v>
      </c>
    </row>
    <row r="22" spans="1:11" ht="14.25" customHeight="1" thickBot="1">
      <c r="A22" s="284"/>
      <c r="B22" s="283"/>
      <c r="C22" s="83" t="s">
        <v>295</v>
      </c>
      <c r="D22" s="82" t="str">
        <f>IF(AND(G22="",J22=""),"",IF(AND(G22&lt;&gt;"",J22&lt;&gt;""),"podaj litry lub Mg",IF(G22&lt;&gt;"",((G22)*(0.84)/1000),J22)))</f>
        <v/>
      </c>
      <c r="E22" s="84">
        <v>12.33</v>
      </c>
      <c r="F22" s="80" t="str">
        <f t="shared" si="1"/>
        <v/>
      </c>
      <c r="G22" s="153"/>
      <c r="H22" s="154" t="s">
        <v>293</v>
      </c>
      <c r="I22" s="155"/>
      <c r="J22" s="156"/>
      <c r="K22" s="173" t="s">
        <v>292</v>
      </c>
    </row>
    <row r="23" spans="1:11" ht="20.25" customHeight="1" thickBot="1">
      <c r="A23" s="284"/>
      <c r="B23" s="283"/>
      <c r="C23" s="92" t="s">
        <v>294</v>
      </c>
      <c r="D23" s="91" t="str">
        <f>IF(AND(G23="",J23=""),"",IF(AND(G23&lt;&gt;"",J23&lt;&gt;""),"podaj litry lub Mg",IF(G23&lt;&gt;"",((G23)*(0.84)/1000),J23)))</f>
        <v/>
      </c>
      <c r="E23" s="90">
        <v>10.98</v>
      </c>
      <c r="F23" s="89" t="str">
        <f t="shared" si="1"/>
        <v/>
      </c>
      <c r="G23" s="167"/>
      <c r="H23" s="168" t="s">
        <v>293</v>
      </c>
      <c r="I23" s="169"/>
      <c r="J23" s="170"/>
      <c r="K23" s="174" t="s">
        <v>292</v>
      </c>
    </row>
    <row r="24" spans="1:11" ht="14.25" customHeight="1" thickBot="1">
      <c r="A24" s="284">
        <v>5</v>
      </c>
      <c r="B24" s="283" t="s">
        <v>328</v>
      </c>
      <c r="C24" s="88" t="s">
        <v>297</v>
      </c>
      <c r="D24" s="87" t="str">
        <f>IF(AND(G24="",J24=""),"",IF(AND(G24&lt;&gt;"",J24&lt;&gt;""),"podaj litry lub Mg",IF(G24&lt;&gt;"",(G24*0.755/1000),J24)))</f>
        <v/>
      </c>
      <c r="E24" s="86">
        <v>8.7100000000000009</v>
      </c>
      <c r="F24" s="85" t="str">
        <f t="shared" si="1"/>
        <v/>
      </c>
      <c r="G24" s="162"/>
      <c r="H24" s="163" t="s">
        <v>293</v>
      </c>
      <c r="I24" s="164"/>
      <c r="J24" s="165"/>
      <c r="K24" s="172" t="s">
        <v>292</v>
      </c>
    </row>
    <row r="25" spans="1:11" ht="15" thickBot="1">
      <c r="A25" s="284"/>
      <c r="B25" s="283"/>
      <c r="C25" s="83" t="s">
        <v>296</v>
      </c>
      <c r="D25" s="82" t="str">
        <f>IF(AND(G25="",J25=""),"",IF(AND(G25&lt;&gt;"",J25&lt;&gt;""),"podaj litry lub Mg",IF(G25&lt;&gt;"",((G25)*(0.5)/1000),J25)))</f>
        <v/>
      </c>
      <c r="E25" s="84">
        <v>11.97</v>
      </c>
      <c r="F25" s="80" t="str">
        <f t="shared" si="1"/>
        <v/>
      </c>
      <c r="G25" s="153"/>
      <c r="H25" s="154" t="s">
        <v>293</v>
      </c>
      <c r="I25" s="155"/>
      <c r="J25" s="156"/>
      <c r="K25" s="173" t="s">
        <v>292</v>
      </c>
    </row>
    <row r="26" spans="1:11" ht="14.25" customHeight="1" thickBot="1">
      <c r="A26" s="284"/>
      <c r="B26" s="283"/>
      <c r="C26" s="93" t="s">
        <v>313</v>
      </c>
      <c r="D26" s="82" t="str">
        <f>IF(AND(G26="",J26=""),"",IF(AND(G26&lt;&gt;"",J26&lt;&gt;""),"podaj m3 lub Mg",IF(G26&lt;&gt;"",((G26)*(0.74)/1000),J26)))</f>
        <v/>
      </c>
      <c r="E26" s="84">
        <v>7.58</v>
      </c>
      <c r="F26" s="80" t="str">
        <f t="shared" si="1"/>
        <v/>
      </c>
      <c r="G26" s="153"/>
      <c r="H26" s="154" t="s">
        <v>311</v>
      </c>
      <c r="I26" s="155"/>
      <c r="J26" s="156"/>
      <c r="K26" s="173" t="s">
        <v>292</v>
      </c>
    </row>
    <row r="27" spans="1:11" ht="24.75" thickBot="1">
      <c r="A27" s="284"/>
      <c r="B27" s="283"/>
      <c r="C27" s="93" t="s">
        <v>312</v>
      </c>
      <c r="D27" s="82" t="str">
        <f>IF(AND(G27="",J27=""),"",IF(AND(G27&lt;&gt;"",J27&lt;&gt;""),"podaj m3 lub Mg",IF(G27&lt;&gt;"",((G27)*(0.74)/1000),J27)))</f>
        <v/>
      </c>
      <c r="E27" s="84">
        <v>9</v>
      </c>
      <c r="F27" s="80" t="str">
        <f t="shared" si="1"/>
        <v/>
      </c>
      <c r="G27" s="153"/>
      <c r="H27" s="154" t="s">
        <v>311</v>
      </c>
      <c r="I27" s="155"/>
      <c r="J27" s="156"/>
      <c r="K27" s="173" t="s">
        <v>292</v>
      </c>
    </row>
    <row r="28" spans="1:11" ht="14.25" customHeight="1" thickBot="1">
      <c r="A28" s="284"/>
      <c r="B28" s="283"/>
      <c r="C28" s="83" t="s">
        <v>295</v>
      </c>
      <c r="D28" s="82" t="str">
        <f>IF(AND(G28="",J28=""),"",IF(AND(G28&lt;&gt;"",J28&lt;&gt;""),"podaj litry lub Mg",IF(G28&lt;&gt;"",((G28)*(0.84)/1000),J28)))</f>
        <v/>
      </c>
      <c r="E28" s="84">
        <v>7.06</v>
      </c>
      <c r="F28" s="80" t="str">
        <f t="shared" si="1"/>
        <v/>
      </c>
      <c r="G28" s="153"/>
      <c r="H28" s="154" t="s">
        <v>293</v>
      </c>
      <c r="I28" s="155"/>
      <c r="J28" s="156"/>
      <c r="K28" s="173" t="s">
        <v>292</v>
      </c>
    </row>
    <row r="29" spans="1:11" ht="15" thickBot="1">
      <c r="A29" s="284"/>
      <c r="B29" s="283"/>
      <c r="C29" s="92" t="s">
        <v>294</v>
      </c>
      <c r="D29" s="91" t="str">
        <f>IF(AND(G29="",J29=""),"",IF(AND(G29&lt;&gt;"",J29&lt;&gt;""),"podaj litry lub Mg",IF(G29&lt;&gt;"",((G29)*(0.84)/1000),J29)))</f>
        <v/>
      </c>
      <c r="E29" s="90">
        <v>5.85</v>
      </c>
      <c r="F29" s="89" t="str">
        <f t="shared" si="1"/>
        <v/>
      </c>
      <c r="G29" s="167"/>
      <c r="H29" s="168" t="s">
        <v>293</v>
      </c>
      <c r="I29" s="169"/>
      <c r="J29" s="170"/>
      <c r="K29" s="174" t="s">
        <v>292</v>
      </c>
    </row>
    <row r="30" spans="1:11" ht="14.25" customHeight="1" thickBot="1">
      <c r="A30" s="284">
        <v>6</v>
      </c>
      <c r="B30" s="283" t="s">
        <v>327</v>
      </c>
      <c r="C30" s="88" t="s">
        <v>297</v>
      </c>
      <c r="D30" s="87" t="str">
        <f>IF(AND(G30="",J30=""),"",IF(AND(G30&lt;&gt;"",J30&lt;&gt;""),"podaj litry lub Mg",IF(G30&lt;&gt;"",(G30*0.755/1000),J30)))</f>
        <v/>
      </c>
      <c r="E30" s="86">
        <v>7.71</v>
      </c>
      <c r="F30" s="85" t="str">
        <f t="shared" si="1"/>
        <v/>
      </c>
      <c r="G30" s="162"/>
      <c r="H30" s="163" t="s">
        <v>293</v>
      </c>
      <c r="I30" s="164"/>
      <c r="J30" s="165"/>
      <c r="K30" s="172" t="s">
        <v>292</v>
      </c>
    </row>
    <row r="31" spans="1:11" ht="15" thickBot="1">
      <c r="A31" s="284"/>
      <c r="B31" s="283"/>
      <c r="C31" s="83" t="s">
        <v>296</v>
      </c>
      <c r="D31" s="82" t="str">
        <f>IF(AND(G31="",J31=""),"",IF(AND(G31&lt;&gt;"",J31&lt;&gt;""),"podaj litry lub Mg",IF(G31&lt;&gt;"",((G31)*(0.5)/1000),J31)))</f>
        <v/>
      </c>
      <c r="E31" s="84">
        <v>10.81</v>
      </c>
      <c r="F31" s="80" t="str">
        <f t="shared" si="1"/>
        <v/>
      </c>
      <c r="G31" s="153"/>
      <c r="H31" s="154" t="s">
        <v>293</v>
      </c>
      <c r="I31" s="155"/>
      <c r="J31" s="156"/>
      <c r="K31" s="173" t="s">
        <v>292</v>
      </c>
    </row>
    <row r="32" spans="1:11" ht="14.25" customHeight="1" thickBot="1">
      <c r="A32" s="284"/>
      <c r="B32" s="283"/>
      <c r="C32" s="93" t="s">
        <v>313</v>
      </c>
      <c r="D32" s="82" t="str">
        <f>IF(AND(G32="",J32=""),"",IF(AND(G32&lt;&gt;"",J32&lt;&gt;""),"podaj m3 lub Mg",IF(G32&lt;&gt;"",((G32)*(0.74)/1000),J32)))</f>
        <v/>
      </c>
      <c r="E32" s="84">
        <v>6.59</v>
      </c>
      <c r="F32" s="80" t="str">
        <f t="shared" si="1"/>
        <v/>
      </c>
      <c r="G32" s="153"/>
      <c r="H32" s="154" t="s">
        <v>311</v>
      </c>
      <c r="I32" s="155"/>
      <c r="J32" s="156"/>
      <c r="K32" s="173" t="s">
        <v>292</v>
      </c>
    </row>
    <row r="33" spans="1:11" ht="24.75" thickBot="1">
      <c r="A33" s="284"/>
      <c r="B33" s="283"/>
      <c r="C33" s="93" t="s">
        <v>312</v>
      </c>
      <c r="D33" s="82" t="str">
        <f>IF(AND(G33="",J33=""),"",IF(AND(G33&lt;&gt;"",J33&lt;&gt;""),"podaj m3 lub Mg",IF(G33&lt;&gt;"",((G33)*(0.74)/1000),J33)))</f>
        <v/>
      </c>
      <c r="E33" s="84">
        <v>7.63</v>
      </c>
      <c r="F33" s="80" t="str">
        <f t="shared" si="1"/>
        <v/>
      </c>
      <c r="G33" s="153"/>
      <c r="H33" s="154" t="s">
        <v>311</v>
      </c>
      <c r="I33" s="155"/>
      <c r="J33" s="156"/>
      <c r="K33" s="173" t="s">
        <v>292</v>
      </c>
    </row>
    <row r="34" spans="1:11" ht="14.25" customHeight="1" thickBot="1">
      <c r="A34" s="284"/>
      <c r="B34" s="283"/>
      <c r="C34" s="83" t="s">
        <v>295</v>
      </c>
      <c r="D34" s="82" t="str">
        <f>IF(AND(G34="",J34=""),"",IF(AND(G34&lt;&gt;"",J34&lt;&gt;""),"podaj litry lub Mg",IF(G34&lt;&gt;"",((G34)*(0.84)/1000),J34)))</f>
        <v/>
      </c>
      <c r="E34" s="84">
        <v>4.99</v>
      </c>
      <c r="F34" s="80" t="str">
        <f t="shared" si="1"/>
        <v/>
      </c>
      <c r="G34" s="153"/>
      <c r="H34" s="154" t="s">
        <v>293</v>
      </c>
      <c r="I34" s="155"/>
      <c r="J34" s="156"/>
      <c r="K34" s="173" t="s">
        <v>292</v>
      </c>
    </row>
    <row r="35" spans="1:11" ht="15" thickBot="1">
      <c r="A35" s="284"/>
      <c r="B35" s="283"/>
      <c r="C35" s="92" t="s">
        <v>294</v>
      </c>
      <c r="D35" s="78" t="str">
        <f>IF(AND(G35="",J35=""),"",IF(AND(G35&lt;&gt;"",J35&lt;&gt;""),"podaj litry lub Mg",IF(G35&lt;&gt;"",((G35)*(0.84)/1000),J35)))</f>
        <v/>
      </c>
      <c r="E35" s="90">
        <v>4.03</v>
      </c>
      <c r="F35" s="89" t="str">
        <f t="shared" si="1"/>
        <v/>
      </c>
      <c r="G35" s="167"/>
      <c r="H35" s="168" t="s">
        <v>293</v>
      </c>
      <c r="I35" s="169"/>
      <c r="J35" s="170"/>
      <c r="K35" s="174" t="s">
        <v>292</v>
      </c>
    </row>
    <row r="36" spans="1:11" ht="14.25" customHeight="1" thickBot="1">
      <c r="A36" s="284">
        <v>7</v>
      </c>
      <c r="B36" s="283" t="s">
        <v>326</v>
      </c>
      <c r="C36" s="94" t="s">
        <v>297</v>
      </c>
      <c r="D36" s="87" t="str">
        <f>IF(AND(G36="",J36=""),"",IF(AND(G36&lt;&gt;"",J36&lt;&gt;""),"podaj litry lub Mg",IF(G36&lt;&gt;"",(G36*0.755/1000),J36)))</f>
        <v/>
      </c>
      <c r="E36" s="187">
        <v>93.85</v>
      </c>
      <c r="F36" s="85" t="str">
        <f t="shared" si="1"/>
        <v/>
      </c>
      <c r="G36" s="162"/>
      <c r="H36" s="163" t="s">
        <v>293</v>
      </c>
      <c r="I36" s="164"/>
      <c r="J36" s="165"/>
      <c r="K36" s="172" t="s">
        <v>292</v>
      </c>
    </row>
    <row r="37" spans="1:11" ht="15" thickBot="1">
      <c r="A37" s="284"/>
      <c r="B37" s="283"/>
      <c r="C37" s="83" t="s">
        <v>296</v>
      </c>
      <c r="D37" s="82" t="str">
        <f>IF(AND(G37="",J37=""),"",IF(AND(G37&lt;&gt;"",J37&lt;&gt;""),"podaj litry lub Mg",IF(G37&lt;&gt;"",(G37*0.755/1000),J37)))</f>
        <v/>
      </c>
      <c r="E37" s="84">
        <v>62.25</v>
      </c>
      <c r="F37" s="80" t="str">
        <f t="shared" si="1"/>
        <v/>
      </c>
      <c r="G37" s="153"/>
      <c r="H37" s="154" t="s">
        <v>293</v>
      </c>
      <c r="I37" s="155"/>
      <c r="J37" s="156"/>
      <c r="K37" s="173" t="s">
        <v>292</v>
      </c>
    </row>
    <row r="38" spans="1:11" ht="14.25" customHeight="1" thickBot="1">
      <c r="A38" s="284"/>
      <c r="B38" s="283"/>
      <c r="C38" s="83" t="s">
        <v>295</v>
      </c>
      <c r="D38" s="82" t="str">
        <f>IF(AND(G38="",J38=""),"",IF(AND(G38&lt;&gt;"",J38&lt;&gt;""),"podaj litry lub Mg",IF(G38&lt;&gt;"",((G38)*(0.84)/1000),J38)))</f>
        <v/>
      </c>
      <c r="E38" s="84">
        <v>32.67</v>
      </c>
      <c r="F38" s="80" t="str">
        <f t="shared" si="1"/>
        <v/>
      </c>
      <c r="G38" s="153"/>
      <c r="H38" s="154" t="s">
        <v>293</v>
      </c>
      <c r="I38" s="155"/>
      <c r="J38" s="156"/>
      <c r="K38" s="173" t="s">
        <v>292</v>
      </c>
    </row>
    <row r="39" spans="1:11" ht="15" thickBot="1">
      <c r="A39" s="284"/>
      <c r="B39" s="283"/>
      <c r="C39" s="92" t="s">
        <v>294</v>
      </c>
      <c r="D39" s="91" t="str">
        <f>IF(AND(G39="",J39=""),"",IF(AND(G39&lt;&gt;"",J39&lt;&gt;""),"podaj litry lub Mg",IF(G39&lt;&gt;"",((G39)*(0.84)/1000),J39)))</f>
        <v/>
      </c>
      <c r="E39" s="90">
        <v>27.68</v>
      </c>
      <c r="F39" s="89" t="str">
        <f t="shared" ref="F39:F70" si="2">IF(D39="","",ROUND(D39*E39,2))</f>
        <v/>
      </c>
      <c r="G39" s="167"/>
      <c r="H39" s="168" t="s">
        <v>293</v>
      </c>
      <c r="I39" s="169"/>
      <c r="J39" s="170"/>
      <c r="K39" s="174" t="s">
        <v>292</v>
      </c>
    </row>
    <row r="40" spans="1:11" ht="14.25" customHeight="1" thickBot="1">
      <c r="A40" s="284">
        <v>8</v>
      </c>
      <c r="B40" s="283" t="s">
        <v>325</v>
      </c>
      <c r="C40" s="88" t="s">
        <v>297</v>
      </c>
      <c r="D40" s="87" t="str">
        <f>IF(AND(G40="",J40=""),"",IF(AND(G40&lt;&gt;"",J40&lt;&gt;""),"podaj litry lub Mg",IF(G40&lt;&gt;"",(G40*0.755/1000),J40)))</f>
        <v/>
      </c>
      <c r="E40" s="86">
        <v>49.58</v>
      </c>
      <c r="F40" s="85" t="str">
        <f t="shared" si="2"/>
        <v/>
      </c>
      <c r="G40" s="162"/>
      <c r="H40" s="163" t="s">
        <v>293</v>
      </c>
      <c r="I40" s="164"/>
      <c r="J40" s="165"/>
      <c r="K40" s="172" t="s">
        <v>292</v>
      </c>
    </row>
    <row r="41" spans="1:11" ht="15" thickBot="1">
      <c r="A41" s="284"/>
      <c r="B41" s="283"/>
      <c r="C41" s="83" t="s">
        <v>296</v>
      </c>
      <c r="D41" s="82" t="str">
        <f>IF(AND(G41="",J41=""),"",IF(AND(G41&lt;&gt;"",J41&lt;&gt;""),"podaj litry lub Mg",IF(G41&lt;&gt;"",((G41)*(0.5)/1000),J41)))</f>
        <v/>
      </c>
      <c r="E41" s="84">
        <v>55.12</v>
      </c>
      <c r="F41" s="80" t="str">
        <f t="shared" si="2"/>
        <v/>
      </c>
      <c r="G41" s="153"/>
      <c r="H41" s="154" t="s">
        <v>293</v>
      </c>
      <c r="I41" s="155"/>
      <c r="J41" s="156"/>
      <c r="K41" s="173" t="s">
        <v>292</v>
      </c>
    </row>
    <row r="42" spans="1:11" ht="14.25" customHeight="1" thickBot="1">
      <c r="A42" s="284"/>
      <c r="B42" s="283"/>
      <c r="C42" s="83" t="s">
        <v>295</v>
      </c>
      <c r="D42" s="82" t="str">
        <f>IF(AND(G42="",J42=""),"",IF(AND(G42&lt;&gt;"",J42&lt;&gt;""),"podaj litry lub Mg",IF(G42&lt;&gt;"",((G42)*(0.84)/1000),J42)))</f>
        <v/>
      </c>
      <c r="E42" s="84">
        <v>20.04</v>
      </c>
      <c r="F42" s="80" t="str">
        <f t="shared" si="2"/>
        <v/>
      </c>
      <c r="G42" s="153"/>
      <c r="H42" s="154" t="s">
        <v>293</v>
      </c>
      <c r="I42" s="155"/>
      <c r="J42" s="156"/>
      <c r="K42" s="173" t="s">
        <v>292</v>
      </c>
    </row>
    <row r="43" spans="1:11" ht="18" customHeight="1" thickBot="1">
      <c r="A43" s="284"/>
      <c r="B43" s="283"/>
      <c r="C43" s="92" t="s">
        <v>294</v>
      </c>
      <c r="D43" s="91" t="str">
        <f>IF(AND(G43="",J43=""),"",IF(AND(G43&lt;&gt;"",J43&lt;&gt;""),"podaj litry lub Mg",IF(G43&lt;&gt;"",((G43)*(0.84)/1000),J43)))</f>
        <v/>
      </c>
      <c r="E43" s="90">
        <v>18.079999999999998</v>
      </c>
      <c r="F43" s="89" t="str">
        <f t="shared" si="2"/>
        <v/>
      </c>
      <c r="G43" s="167"/>
      <c r="H43" s="168" t="s">
        <v>293</v>
      </c>
      <c r="I43" s="169"/>
      <c r="J43" s="170"/>
      <c r="K43" s="174" t="s">
        <v>292</v>
      </c>
    </row>
    <row r="44" spans="1:11" ht="14.25" customHeight="1" thickBot="1">
      <c r="A44" s="284">
        <v>9</v>
      </c>
      <c r="B44" s="283" t="s">
        <v>324</v>
      </c>
      <c r="C44" s="88" t="s">
        <v>297</v>
      </c>
      <c r="D44" s="87" t="str">
        <f>IF(AND(G44="",J44=""),"",IF(AND(G44&lt;&gt;"",J44&lt;&gt;""),"podaj litry lub Mg",IF(G44&lt;&gt;"",(G44*0.755/1000),J44)))</f>
        <v/>
      </c>
      <c r="E44" s="86">
        <v>29.63</v>
      </c>
      <c r="F44" s="85" t="str">
        <f t="shared" si="2"/>
        <v/>
      </c>
      <c r="G44" s="162"/>
      <c r="H44" s="163" t="s">
        <v>293</v>
      </c>
      <c r="I44" s="164"/>
      <c r="J44" s="165"/>
      <c r="K44" s="172" t="s">
        <v>292</v>
      </c>
    </row>
    <row r="45" spans="1:11" ht="15" thickBot="1">
      <c r="A45" s="284"/>
      <c r="B45" s="283"/>
      <c r="C45" s="83" t="s">
        <v>296</v>
      </c>
      <c r="D45" s="82" t="str">
        <f>IF(AND(G45="",J45=""),"",IF(AND(G45&lt;&gt;"",J45&lt;&gt;""),"podaj litry lub Mg",IF(G45&lt;&gt;"",((G45)*(0.5)/1000),J45)))</f>
        <v/>
      </c>
      <c r="E45" s="84">
        <v>32.51</v>
      </c>
      <c r="F45" s="80" t="str">
        <f t="shared" si="2"/>
        <v/>
      </c>
      <c r="G45" s="153"/>
      <c r="H45" s="154" t="s">
        <v>293</v>
      </c>
      <c r="I45" s="155"/>
      <c r="J45" s="156"/>
      <c r="K45" s="173" t="s">
        <v>292</v>
      </c>
    </row>
    <row r="46" spans="1:11" ht="21" customHeight="1" thickBot="1">
      <c r="A46" s="284"/>
      <c r="B46" s="283"/>
      <c r="C46" s="83" t="s">
        <v>295</v>
      </c>
      <c r="D46" s="82" t="str">
        <f>IF(AND(G46="",J46=""),"",IF(AND(G46&lt;&gt;"",J46&lt;&gt;""),"podaj litry lub Mg",IF(G46&lt;&gt;"",((G46)*(0.84)/1000),J46)))</f>
        <v/>
      </c>
      <c r="E46" s="84">
        <v>20.04</v>
      </c>
      <c r="F46" s="80" t="str">
        <f t="shared" si="2"/>
        <v/>
      </c>
      <c r="G46" s="153"/>
      <c r="H46" s="154" t="s">
        <v>293</v>
      </c>
      <c r="I46" s="155"/>
      <c r="J46" s="156"/>
      <c r="K46" s="173" t="s">
        <v>292</v>
      </c>
    </row>
    <row r="47" spans="1:11" ht="15" thickBot="1">
      <c r="A47" s="284"/>
      <c r="B47" s="283"/>
      <c r="C47" s="92" t="s">
        <v>294</v>
      </c>
      <c r="D47" s="91" t="str">
        <f>IF(AND(G47="",J47=""),"",IF(AND(G47&lt;&gt;"",J47&lt;&gt;""),"podaj litry lub Mg",IF(G47&lt;&gt;"",((G47)*(0.84)/1000),J47)))</f>
        <v/>
      </c>
      <c r="E47" s="90">
        <v>18.079999999999998</v>
      </c>
      <c r="F47" s="89" t="str">
        <f t="shared" si="2"/>
        <v/>
      </c>
      <c r="G47" s="167"/>
      <c r="H47" s="168" t="s">
        <v>293</v>
      </c>
      <c r="I47" s="169"/>
      <c r="J47" s="170"/>
      <c r="K47" s="174" t="s">
        <v>292</v>
      </c>
    </row>
    <row r="48" spans="1:11" ht="14.25" customHeight="1" thickBot="1">
      <c r="A48" s="284">
        <v>10</v>
      </c>
      <c r="B48" s="283" t="s">
        <v>323</v>
      </c>
      <c r="C48" s="88" t="s">
        <v>297</v>
      </c>
      <c r="D48" s="87" t="str">
        <f>IF(AND(G48="",J48=""),"",IF(AND(G48&lt;&gt;"",J48&lt;&gt;""),"podaj litry lub Mg",IF(G48&lt;&gt;"",(G48*0.755/1000),J48)))</f>
        <v/>
      </c>
      <c r="E48" s="86">
        <v>19.149999999999999</v>
      </c>
      <c r="F48" s="85" t="str">
        <f t="shared" si="2"/>
        <v/>
      </c>
      <c r="G48" s="162"/>
      <c r="H48" s="163" t="s">
        <v>293</v>
      </c>
      <c r="I48" s="164"/>
      <c r="J48" s="165"/>
      <c r="K48" s="172" t="s">
        <v>292</v>
      </c>
    </row>
    <row r="49" spans="1:11" ht="15" thickBot="1">
      <c r="A49" s="284"/>
      <c r="B49" s="283"/>
      <c r="C49" s="83" t="s">
        <v>296</v>
      </c>
      <c r="D49" s="82" t="str">
        <f>IF(AND(G49="",J49=""),"",IF(AND(G49&lt;&gt;"",J49&lt;&gt;""),"podaj litry lub Mg",IF(G49&lt;&gt;"",((G49)*(0.5)/1000),J49)))</f>
        <v/>
      </c>
      <c r="E49" s="84">
        <v>21.08</v>
      </c>
      <c r="F49" s="80" t="str">
        <f t="shared" si="2"/>
        <v/>
      </c>
      <c r="G49" s="153"/>
      <c r="H49" s="154" t="s">
        <v>293</v>
      </c>
      <c r="I49" s="155"/>
      <c r="J49" s="156"/>
      <c r="K49" s="173" t="s">
        <v>292</v>
      </c>
    </row>
    <row r="50" spans="1:11" ht="14.25" customHeight="1" thickBot="1">
      <c r="A50" s="284"/>
      <c r="B50" s="283"/>
      <c r="C50" s="93" t="s">
        <v>313</v>
      </c>
      <c r="D50" s="82" t="str">
        <f>IF(AND(G50="",J50=""),"",IF(AND(G50&lt;&gt;"",J50&lt;&gt;""),"podaj m3 lub Mg",IF(G50&lt;&gt;"",((G50)*(0.74)/1000),J50)))</f>
        <v/>
      </c>
      <c r="E50" s="84">
        <v>16.68</v>
      </c>
      <c r="F50" s="80" t="str">
        <f t="shared" si="2"/>
        <v/>
      </c>
      <c r="G50" s="153"/>
      <c r="H50" s="154" t="s">
        <v>311</v>
      </c>
      <c r="I50" s="155"/>
      <c r="J50" s="156"/>
      <c r="K50" s="173" t="s">
        <v>292</v>
      </c>
    </row>
    <row r="51" spans="1:11" ht="24.75" thickBot="1">
      <c r="A51" s="284"/>
      <c r="B51" s="283"/>
      <c r="C51" s="93" t="s">
        <v>312</v>
      </c>
      <c r="D51" s="82" t="str">
        <f>IF(AND(G51="",J51=""),"",IF(AND(G51&lt;&gt;"",J51&lt;&gt;""),"podaj m3 lub Mg",IF(G51&lt;&gt;"",((G51)*(0.74)/1000),J51)))</f>
        <v/>
      </c>
      <c r="E51" s="84">
        <v>19.73</v>
      </c>
      <c r="F51" s="80" t="str">
        <f t="shared" si="2"/>
        <v/>
      </c>
      <c r="G51" s="153"/>
      <c r="H51" s="154" t="s">
        <v>311</v>
      </c>
      <c r="I51" s="155"/>
      <c r="J51" s="156"/>
      <c r="K51" s="173" t="s">
        <v>292</v>
      </c>
    </row>
    <row r="52" spans="1:11" ht="21" customHeight="1" thickBot="1">
      <c r="A52" s="284"/>
      <c r="B52" s="283"/>
      <c r="C52" s="83" t="s">
        <v>295</v>
      </c>
      <c r="D52" s="82" t="str">
        <f>IF(AND(G52="",J52=""),"",IF(AND(G52&lt;&gt;"",J52&lt;&gt;""),"podaj litry lub Mg",IF(G52&lt;&gt;"",((G52)*(0.84)/1000),J52)))</f>
        <v/>
      </c>
      <c r="E52" s="84">
        <v>15.12</v>
      </c>
      <c r="F52" s="80" t="str">
        <f t="shared" si="2"/>
        <v/>
      </c>
      <c r="G52" s="153"/>
      <c r="H52" s="154" t="s">
        <v>293</v>
      </c>
      <c r="I52" s="155"/>
      <c r="J52" s="156"/>
      <c r="K52" s="173" t="s">
        <v>292</v>
      </c>
    </row>
    <row r="53" spans="1:11" ht="27.75" customHeight="1" thickBot="1">
      <c r="A53" s="284"/>
      <c r="B53" s="283"/>
      <c r="C53" s="92" t="s">
        <v>294</v>
      </c>
      <c r="D53" s="91" t="str">
        <f>IF(AND(G53="",J53=""),"",IF(AND(G53&lt;&gt;"",J53&lt;&gt;""),"podaj litry lub Mg",IF(G53&lt;&gt;"",((G53)*(0.84)/1000),J53)))</f>
        <v/>
      </c>
      <c r="E53" s="90">
        <v>13.72</v>
      </c>
      <c r="F53" s="89" t="str">
        <f t="shared" si="2"/>
        <v/>
      </c>
      <c r="G53" s="167"/>
      <c r="H53" s="168" t="s">
        <v>293</v>
      </c>
      <c r="I53" s="169"/>
      <c r="J53" s="170"/>
      <c r="K53" s="174" t="s">
        <v>292</v>
      </c>
    </row>
    <row r="54" spans="1:11" ht="14.25" customHeight="1" thickBot="1">
      <c r="A54" s="284">
        <v>11</v>
      </c>
      <c r="B54" s="285" t="s">
        <v>322</v>
      </c>
      <c r="C54" s="88" t="s">
        <v>297</v>
      </c>
      <c r="D54" s="87" t="str">
        <f>IF(AND(G54="",J54=""),"",IF(AND(G54&lt;&gt;"",J54&lt;&gt;""),"podaj litry lub Mg",IF(G54&lt;&gt;"",(G54*0.755/1000),J54)))</f>
        <v/>
      </c>
      <c r="E54" s="86">
        <v>10.039999999999999</v>
      </c>
      <c r="F54" s="85" t="str">
        <f t="shared" si="2"/>
        <v/>
      </c>
      <c r="G54" s="162"/>
      <c r="H54" s="163" t="s">
        <v>293</v>
      </c>
      <c r="I54" s="164"/>
      <c r="J54" s="165"/>
      <c r="K54" s="172" t="s">
        <v>292</v>
      </c>
    </row>
    <row r="55" spans="1:11" ht="15" thickBot="1">
      <c r="A55" s="284"/>
      <c r="B55" s="285"/>
      <c r="C55" s="83" t="s">
        <v>296</v>
      </c>
      <c r="D55" s="82" t="str">
        <f>IF(AND(G55="",J55=""),"",IF(AND(G55&lt;&gt;"",J55&lt;&gt;""),"podaj litry lub Mg",IF(G55&lt;&gt;"",((G55)*(0.5)/1000),J55)))</f>
        <v/>
      </c>
      <c r="E55" s="84">
        <v>10.82</v>
      </c>
      <c r="F55" s="80" t="str">
        <f t="shared" si="2"/>
        <v/>
      </c>
      <c r="G55" s="153"/>
      <c r="H55" s="154" t="s">
        <v>293</v>
      </c>
      <c r="I55" s="155"/>
      <c r="J55" s="156"/>
      <c r="K55" s="173" t="s">
        <v>292</v>
      </c>
    </row>
    <row r="56" spans="1:11" ht="14.25" customHeight="1" thickBot="1">
      <c r="A56" s="284"/>
      <c r="B56" s="285"/>
      <c r="C56" s="93" t="s">
        <v>313</v>
      </c>
      <c r="D56" s="82" t="str">
        <f>IF(AND(G56="",J56=""),"",IF(AND(G56&lt;&gt;"",J56&lt;&gt;""),"podaj m3 lub Mg",IF(G56&lt;&gt;"",((G56)*(0.74)/1000),J56)))</f>
        <v/>
      </c>
      <c r="E56" s="84">
        <v>8.49</v>
      </c>
      <c r="F56" s="80" t="str">
        <f t="shared" si="2"/>
        <v/>
      </c>
      <c r="G56" s="153"/>
      <c r="H56" s="154" t="s">
        <v>311</v>
      </c>
      <c r="I56" s="155"/>
      <c r="J56" s="156"/>
      <c r="K56" s="173" t="s">
        <v>292</v>
      </c>
    </row>
    <row r="57" spans="1:11" ht="24.75" thickBot="1">
      <c r="A57" s="284"/>
      <c r="B57" s="285"/>
      <c r="C57" s="93" t="s">
        <v>312</v>
      </c>
      <c r="D57" s="82" t="str">
        <f>IF(AND(G57="",J57=""),"",IF(AND(G57&lt;&gt;"",J57&lt;&gt;""),"podaj m3 lub Mg",IF(G57&lt;&gt;"",((G57)*(0.74)/1000),J57)))</f>
        <v/>
      </c>
      <c r="E57" s="84">
        <v>10.08</v>
      </c>
      <c r="F57" s="80" t="str">
        <f t="shared" si="2"/>
        <v/>
      </c>
      <c r="G57" s="153"/>
      <c r="H57" s="154" t="s">
        <v>311</v>
      </c>
      <c r="I57" s="155"/>
      <c r="J57" s="156"/>
      <c r="K57" s="173" t="s">
        <v>292</v>
      </c>
    </row>
    <row r="58" spans="1:11" ht="14.25" customHeight="1" thickBot="1">
      <c r="A58" s="284"/>
      <c r="B58" s="285"/>
      <c r="C58" s="83" t="s">
        <v>295</v>
      </c>
      <c r="D58" s="82" t="str">
        <f>IF(AND(G58="",J58=""),"",IF(AND(G58&lt;&gt;"",J58&lt;&gt;""),"podaj litry lub Mg",IF(G58&lt;&gt;"",((G58)*(0.84)/1000),J58)))</f>
        <v/>
      </c>
      <c r="E58" s="84">
        <v>8.67</v>
      </c>
      <c r="F58" s="80" t="str">
        <f t="shared" si="2"/>
        <v/>
      </c>
      <c r="G58" s="153"/>
      <c r="H58" s="154" t="s">
        <v>293</v>
      </c>
      <c r="I58" s="155"/>
      <c r="J58" s="156"/>
      <c r="K58" s="173" t="s">
        <v>292</v>
      </c>
    </row>
    <row r="59" spans="1:11" ht="24.75" customHeight="1" thickBot="1">
      <c r="A59" s="284"/>
      <c r="B59" s="285"/>
      <c r="C59" s="92" t="s">
        <v>294</v>
      </c>
      <c r="D59" s="91" t="str">
        <f>IF(AND(G59="",J59=""),"",IF(AND(G59&lt;&gt;"",J59&lt;&gt;""),"podaj litry lub Mg",IF(G59&lt;&gt;"",((G59)*(0.84)/1000),J59)))</f>
        <v/>
      </c>
      <c r="E59" s="90">
        <v>7.37</v>
      </c>
      <c r="F59" s="89" t="str">
        <f t="shared" si="2"/>
        <v/>
      </c>
      <c r="G59" s="167"/>
      <c r="H59" s="168" t="s">
        <v>293</v>
      </c>
      <c r="I59" s="169"/>
      <c r="J59" s="170"/>
      <c r="K59" s="174" t="s">
        <v>292</v>
      </c>
    </row>
    <row r="60" spans="1:11" ht="14.25" customHeight="1" thickBot="1">
      <c r="A60" s="284">
        <v>12</v>
      </c>
      <c r="B60" s="283" t="s">
        <v>321</v>
      </c>
      <c r="C60" s="88" t="s">
        <v>297</v>
      </c>
      <c r="D60" s="87" t="str">
        <f>IF(AND(G60="",J60=""),"",IF(AND(G60&lt;&gt;"",J60&lt;&gt;""),"podaj litry lub Mg",IF(G60&lt;&gt;"",(G60*0.755/1000),J60)))</f>
        <v/>
      </c>
      <c r="E60" s="86">
        <v>9.35</v>
      </c>
      <c r="F60" s="85" t="str">
        <f t="shared" si="2"/>
        <v/>
      </c>
      <c r="G60" s="162"/>
      <c r="H60" s="163" t="s">
        <v>293</v>
      </c>
      <c r="I60" s="164"/>
      <c r="J60" s="165"/>
      <c r="K60" s="172" t="s">
        <v>292</v>
      </c>
    </row>
    <row r="61" spans="1:11" ht="15" thickBot="1">
      <c r="A61" s="284"/>
      <c r="B61" s="283"/>
      <c r="C61" s="83" t="s">
        <v>296</v>
      </c>
      <c r="D61" s="82" t="str">
        <f>IF(AND(G61="",J61=""),"",IF(AND(G61&lt;&gt;"",J61&lt;&gt;""),"podaj litry lub Mg",IF(G61&lt;&gt;"",((G61)*(0.5)/1000),J61)))</f>
        <v/>
      </c>
      <c r="E61" s="84">
        <v>9.83</v>
      </c>
      <c r="F61" s="80" t="str">
        <f t="shared" si="2"/>
        <v/>
      </c>
      <c r="G61" s="153"/>
      <c r="H61" s="154" t="s">
        <v>293</v>
      </c>
      <c r="I61" s="155"/>
      <c r="J61" s="156"/>
      <c r="K61" s="173" t="s">
        <v>292</v>
      </c>
    </row>
    <row r="62" spans="1:11" ht="14.25" customHeight="1" thickBot="1">
      <c r="A62" s="284"/>
      <c r="B62" s="283"/>
      <c r="C62" s="93" t="s">
        <v>313</v>
      </c>
      <c r="D62" s="82" t="str">
        <f>IF(AND(G62="",J62=""),"",IF(AND(G62&lt;&gt;"",J62&lt;&gt;""),"podaj m3 lub Mg",IF(G62&lt;&gt;"",((G62)*(0.74)/1000),J62)))</f>
        <v/>
      </c>
      <c r="E62" s="84">
        <v>7.8</v>
      </c>
      <c r="F62" s="80" t="str">
        <f t="shared" si="2"/>
        <v/>
      </c>
      <c r="G62" s="153"/>
      <c r="H62" s="154" t="s">
        <v>311</v>
      </c>
      <c r="I62" s="155"/>
      <c r="J62" s="156"/>
      <c r="K62" s="173" t="s">
        <v>292</v>
      </c>
    </row>
    <row r="63" spans="1:11" ht="24.75" thickBot="1">
      <c r="A63" s="284"/>
      <c r="B63" s="283"/>
      <c r="C63" s="93" t="s">
        <v>312</v>
      </c>
      <c r="D63" s="82" t="str">
        <f>IF(AND(G63="",J63=""),"",IF(AND(G63&lt;&gt;"",J63&lt;&gt;""),"podaj m3 lub Mg",IF(G63&lt;&gt;"",((G63)*(0.74)/1000),J63)))</f>
        <v/>
      </c>
      <c r="E63" s="84">
        <v>9.15</v>
      </c>
      <c r="F63" s="80" t="str">
        <f t="shared" si="2"/>
        <v/>
      </c>
      <c r="G63" s="153"/>
      <c r="H63" s="154" t="s">
        <v>311</v>
      </c>
      <c r="I63" s="155"/>
      <c r="J63" s="156"/>
      <c r="K63" s="173" t="s">
        <v>292</v>
      </c>
    </row>
    <row r="64" spans="1:11" ht="14.25" customHeight="1" thickBot="1">
      <c r="A64" s="284"/>
      <c r="B64" s="283"/>
      <c r="C64" s="83" t="s">
        <v>295</v>
      </c>
      <c r="D64" s="82" t="str">
        <f>IF(AND(G64="",J64=""),"",IF(AND(G64&lt;&gt;"",J64&lt;&gt;""),"podaj litry lub Mg",IF(G64&lt;&gt;"",((G64)*(0.84)/1000),J64)))</f>
        <v/>
      </c>
      <c r="E64" s="84">
        <v>5.91</v>
      </c>
      <c r="F64" s="80" t="str">
        <f t="shared" si="2"/>
        <v/>
      </c>
      <c r="G64" s="153"/>
      <c r="H64" s="154" t="s">
        <v>293</v>
      </c>
      <c r="I64" s="155"/>
      <c r="J64" s="156"/>
      <c r="K64" s="173" t="s">
        <v>292</v>
      </c>
    </row>
    <row r="65" spans="1:11" ht="15" thickBot="1">
      <c r="A65" s="284"/>
      <c r="B65" s="283"/>
      <c r="C65" s="92" t="s">
        <v>294</v>
      </c>
      <c r="D65" s="91" t="str">
        <f>IF(AND(G65="",J65=""),"",IF(AND(G65&lt;&gt;"",J65&lt;&gt;""),"podaj litry lub Mg",IF(G65&lt;&gt;"",((G65)*(0.84)/1000),J65)))</f>
        <v/>
      </c>
      <c r="E65" s="90">
        <v>4.95</v>
      </c>
      <c r="F65" s="89" t="str">
        <f t="shared" si="2"/>
        <v/>
      </c>
      <c r="G65" s="167"/>
      <c r="H65" s="168" t="s">
        <v>293</v>
      </c>
      <c r="I65" s="169"/>
      <c r="J65" s="170"/>
      <c r="K65" s="174" t="s">
        <v>292</v>
      </c>
    </row>
    <row r="66" spans="1:11" ht="14.25" customHeight="1" thickBot="1">
      <c r="A66" s="284">
        <v>13</v>
      </c>
      <c r="B66" s="283" t="s">
        <v>320</v>
      </c>
      <c r="C66" s="88" t="s">
        <v>297</v>
      </c>
      <c r="D66" s="87" t="str">
        <f>IF(AND(G66="",J66=""),"",IF(AND(G66&lt;&gt;"",J66&lt;&gt;""),"podaj litry lub Mg",IF(G66&lt;&gt;"",((G66)*(0.755)/1000),J66)))</f>
        <v/>
      </c>
      <c r="E66" s="86">
        <v>126.82</v>
      </c>
      <c r="F66" s="85" t="str">
        <f t="shared" si="2"/>
        <v/>
      </c>
      <c r="G66" s="162"/>
      <c r="H66" s="163" t="s">
        <v>293</v>
      </c>
      <c r="I66" s="164"/>
      <c r="J66" s="165"/>
      <c r="K66" s="172" t="s">
        <v>292</v>
      </c>
    </row>
    <row r="67" spans="1:11" ht="15" thickBot="1">
      <c r="A67" s="284"/>
      <c r="B67" s="283"/>
      <c r="C67" s="83" t="s">
        <v>295</v>
      </c>
      <c r="D67" s="95" t="str">
        <f>IF(AND(G67="",J67=""),"",IF(AND(G67&lt;&gt;"",J67&lt;&gt;""),"podaj litry lub Mg",IF(G67&lt;&gt;"",((G67)*(0.84)/1000),J67)))</f>
        <v/>
      </c>
      <c r="E67" s="84">
        <v>65.91</v>
      </c>
      <c r="F67" s="80" t="str">
        <f t="shared" si="2"/>
        <v/>
      </c>
      <c r="G67" s="153"/>
      <c r="H67" s="154" t="s">
        <v>293</v>
      </c>
      <c r="I67" s="155"/>
      <c r="J67" s="156"/>
      <c r="K67" s="173" t="s">
        <v>292</v>
      </c>
    </row>
    <row r="68" spans="1:11" ht="23.25" customHeight="1" thickBot="1">
      <c r="A68" s="284"/>
      <c r="B68" s="283"/>
      <c r="C68" s="92" t="s">
        <v>294</v>
      </c>
      <c r="D68" s="91" t="str">
        <f>IF(AND(G68="",J68=""),"",IF(AND(G68&lt;&gt;"",J68&lt;&gt;""),"podaj litry lub Mg",IF(G68&lt;&gt;"",((G68)*(0.84)/1000),J68)))</f>
        <v/>
      </c>
      <c r="E68" s="90">
        <v>60.91</v>
      </c>
      <c r="F68" s="89" t="str">
        <f t="shared" si="2"/>
        <v/>
      </c>
      <c r="G68" s="167"/>
      <c r="H68" s="168" t="s">
        <v>293</v>
      </c>
      <c r="I68" s="169"/>
      <c r="J68" s="170"/>
      <c r="K68" s="174" t="s">
        <v>292</v>
      </c>
    </row>
    <row r="69" spans="1:11" ht="15" customHeight="1" thickBot="1">
      <c r="A69" s="284">
        <v>14</v>
      </c>
      <c r="B69" s="283" t="s">
        <v>319</v>
      </c>
      <c r="C69" s="88" t="s">
        <v>295</v>
      </c>
      <c r="D69" s="87" t="str">
        <f>IF(AND(G69="",J69=""),"",IF(AND(G69&lt;&gt;"",J69&lt;&gt;""),"podaj litry lub Mg",IF(G69&lt;&gt;"",((G69)*(0.84)/1000),J69)))</f>
        <v/>
      </c>
      <c r="E69" s="86">
        <v>76.459999999999994</v>
      </c>
      <c r="F69" s="85" t="str">
        <f t="shared" si="2"/>
        <v/>
      </c>
      <c r="G69" s="162"/>
      <c r="H69" s="163" t="s">
        <v>293</v>
      </c>
      <c r="I69" s="164"/>
      <c r="J69" s="165"/>
      <c r="K69" s="172" t="s">
        <v>292</v>
      </c>
    </row>
    <row r="70" spans="1:11" ht="21.75" customHeight="1" thickBot="1">
      <c r="A70" s="284"/>
      <c r="B70" s="283"/>
      <c r="C70" s="92" t="s">
        <v>294</v>
      </c>
      <c r="D70" s="91" t="str">
        <f>IF(AND(G70="",J70=""),"",IF(AND(G70&lt;&gt;"",J70&lt;&gt;""),"podaj litry lub Mg",IF(G70&lt;&gt;"",((G70)*(0.84)/1000),J70)))</f>
        <v/>
      </c>
      <c r="E70" s="90">
        <v>69.2</v>
      </c>
      <c r="F70" s="89" t="str">
        <f t="shared" si="2"/>
        <v/>
      </c>
      <c r="G70" s="167"/>
      <c r="H70" s="168" t="s">
        <v>293</v>
      </c>
      <c r="I70" s="169"/>
      <c r="J70" s="170"/>
      <c r="K70" s="174" t="s">
        <v>292</v>
      </c>
    </row>
    <row r="71" spans="1:11" ht="24.75" customHeight="1" thickBot="1">
      <c r="A71" s="284">
        <v>15</v>
      </c>
      <c r="B71" s="283" t="s">
        <v>318</v>
      </c>
      <c r="C71" s="94" t="s">
        <v>312</v>
      </c>
      <c r="D71" s="87" t="str">
        <f>IF(AND(G71="",J71=""),"",IF(AND(G71&lt;&gt;"",J71&lt;&gt;""),"podaj litry lub Mg",IF(G71&lt;&gt;"",((G71)*(0.74)/1000),J71)))</f>
        <v/>
      </c>
      <c r="E71" s="86">
        <v>20.23</v>
      </c>
      <c r="F71" s="85" t="str">
        <f t="shared" ref="F71:F102" si="3">IF(D71="","",ROUND(D71*E71,2))</f>
        <v/>
      </c>
      <c r="G71" s="162"/>
      <c r="H71" s="163" t="s">
        <v>311</v>
      </c>
      <c r="I71" s="164"/>
      <c r="J71" s="165"/>
      <c r="K71" s="172" t="s">
        <v>292</v>
      </c>
    </row>
    <row r="72" spans="1:11" ht="17.25" customHeight="1" thickBot="1">
      <c r="A72" s="284"/>
      <c r="B72" s="283"/>
      <c r="C72" s="83" t="s">
        <v>295</v>
      </c>
      <c r="D72" s="95" t="str">
        <f>IF(AND(G72="",J72=""),"",IF(AND(G72&lt;&gt;"",J72&lt;&gt;""),"podaj litry lub Mg",IF(G72&lt;&gt;"",((G72)*(0.84)/1000),J72)))</f>
        <v/>
      </c>
      <c r="E72" s="81">
        <v>27.63</v>
      </c>
      <c r="F72" s="80" t="str">
        <f t="shared" si="3"/>
        <v/>
      </c>
      <c r="G72" s="153"/>
      <c r="H72" s="154" t="s">
        <v>293</v>
      </c>
      <c r="I72" s="155"/>
      <c r="J72" s="156"/>
      <c r="K72" s="173" t="s">
        <v>292</v>
      </c>
    </row>
    <row r="73" spans="1:11" ht="20.25" customHeight="1" thickBot="1">
      <c r="A73" s="284"/>
      <c r="B73" s="283"/>
      <c r="C73" s="92" t="s">
        <v>294</v>
      </c>
      <c r="D73" s="91" t="str">
        <f>IF(AND(G73="",J73=""),"",IF(AND(G73&lt;&gt;"",J73&lt;&gt;""),"podaj litry lub Mg",IF(G73&lt;&gt;"",((G73)*(0.84)/1000),J73)))</f>
        <v/>
      </c>
      <c r="E73" s="90">
        <v>20.84</v>
      </c>
      <c r="F73" s="89" t="str">
        <f t="shared" si="3"/>
        <v/>
      </c>
      <c r="G73" s="167"/>
      <c r="H73" s="168" t="s">
        <v>293</v>
      </c>
      <c r="I73" s="169"/>
      <c r="J73" s="170"/>
      <c r="K73" s="174" t="s">
        <v>292</v>
      </c>
    </row>
    <row r="74" spans="1:11" ht="27" customHeight="1" thickBot="1">
      <c r="A74" s="284">
        <v>16</v>
      </c>
      <c r="B74" s="283" t="s">
        <v>317</v>
      </c>
      <c r="C74" s="94" t="s">
        <v>312</v>
      </c>
      <c r="D74" s="87" t="str">
        <f>IF(AND(G74="",J74=""),"",IF(AND(G74&lt;&gt;"",J74&lt;&gt;""),"podaj litry lub Mg",IF(G74&lt;&gt;"",((G74)*(0.74)/1000),J74)))</f>
        <v/>
      </c>
      <c r="E74" s="86">
        <v>16.350000000000001</v>
      </c>
      <c r="F74" s="85" t="str">
        <f t="shared" si="3"/>
        <v/>
      </c>
      <c r="G74" s="162"/>
      <c r="H74" s="163" t="s">
        <v>311</v>
      </c>
      <c r="I74" s="164"/>
      <c r="J74" s="165"/>
      <c r="K74" s="172" t="s">
        <v>292</v>
      </c>
    </row>
    <row r="75" spans="1:11" ht="13.5" customHeight="1" thickBot="1">
      <c r="A75" s="284"/>
      <c r="B75" s="283"/>
      <c r="C75" s="83" t="s">
        <v>295</v>
      </c>
      <c r="D75" s="95" t="str">
        <f>IF(AND(G75="",J75=""),"",IF(AND(G75&lt;&gt;"",J75&lt;&gt;""),"podaj litry lub Mg",IF(G75&lt;&gt;"",((G75)*(0.84)/1000),J75)))</f>
        <v/>
      </c>
      <c r="E75" s="81">
        <v>21.6</v>
      </c>
      <c r="F75" s="80" t="str">
        <f t="shared" si="3"/>
        <v/>
      </c>
      <c r="G75" s="153"/>
      <c r="H75" s="154" t="s">
        <v>293</v>
      </c>
      <c r="I75" s="155"/>
      <c r="J75" s="156"/>
      <c r="K75" s="173" t="s">
        <v>292</v>
      </c>
    </row>
    <row r="76" spans="1:11" ht="15.75" customHeight="1" thickBot="1">
      <c r="A76" s="284"/>
      <c r="B76" s="283"/>
      <c r="C76" s="92" t="s">
        <v>294</v>
      </c>
      <c r="D76" s="91" t="str">
        <f>IF(AND(G76="",J76=""),"",IF(AND(G76&lt;&gt;"",J76&lt;&gt;""),"podaj litry lub Mg",IF(G76&lt;&gt;"",((G76)*(0.84)/1000),J76)))</f>
        <v/>
      </c>
      <c r="E76" s="90">
        <v>16.16</v>
      </c>
      <c r="F76" s="89" t="str">
        <f t="shared" si="3"/>
        <v/>
      </c>
      <c r="G76" s="167"/>
      <c r="H76" s="168" t="s">
        <v>293</v>
      </c>
      <c r="I76" s="169"/>
      <c r="J76" s="170"/>
      <c r="K76" s="174" t="s">
        <v>292</v>
      </c>
    </row>
    <row r="77" spans="1:11" ht="24" customHeight="1" thickBot="1">
      <c r="A77" s="284">
        <v>17</v>
      </c>
      <c r="B77" s="285" t="s">
        <v>316</v>
      </c>
      <c r="C77" s="94" t="s">
        <v>313</v>
      </c>
      <c r="D77" s="87" t="str">
        <f>IF(AND(G77="",J77=""),"",IF(AND(G77&lt;&gt;"",J77&lt;&gt;""),"podaj m3 lub Mg",IF(G77&lt;&gt;"",((G77)*(0.74)/1000),J77)))</f>
        <v/>
      </c>
      <c r="E77" s="86">
        <v>9.4700000000000006</v>
      </c>
      <c r="F77" s="85" t="str">
        <f t="shared" si="3"/>
        <v/>
      </c>
      <c r="G77" s="162"/>
      <c r="H77" s="163" t="s">
        <v>311</v>
      </c>
      <c r="I77" s="164"/>
      <c r="J77" s="165"/>
      <c r="K77" s="172" t="s">
        <v>292</v>
      </c>
    </row>
    <row r="78" spans="1:11" ht="30.75" customHeight="1" thickBot="1">
      <c r="A78" s="284"/>
      <c r="B78" s="285"/>
      <c r="C78" s="93" t="s">
        <v>312</v>
      </c>
      <c r="D78" s="82" t="str">
        <f>IF(AND(G78="",J78=""),"",IF(AND(G78&lt;&gt;"",J78&lt;&gt;""),"podaj m3 lub Mg",IF(G78&lt;&gt;"",((G78)*(0.74)/1000),J78)))</f>
        <v/>
      </c>
      <c r="E78" s="84">
        <v>13.46</v>
      </c>
      <c r="F78" s="80" t="str">
        <f t="shared" si="3"/>
        <v/>
      </c>
      <c r="G78" s="153"/>
      <c r="H78" s="154" t="s">
        <v>311</v>
      </c>
      <c r="I78" s="155"/>
      <c r="J78" s="156"/>
      <c r="K78" s="173" t="s">
        <v>292</v>
      </c>
    </row>
    <row r="79" spans="1:11" ht="13.5" customHeight="1" thickBot="1">
      <c r="A79" s="284"/>
      <c r="B79" s="285"/>
      <c r="C79" s="83" t="s">
        <v>295</v>
      </c>
      <c r="D79" s="82" t="str">
        <f>IF(AND(G79="",J79=""),"",IF(AND(G79&lt;&gt;"",J79&lt;&gt;""),"podaj litry lub Mg",IF(G79&lt;&gt;"",((G79)*(0.84)/1000),J79)))</f>
        <v/>
      </c>
      <c r="E79" s="81">
        <v>15.81</v>
      </c>
      <c r="F79" s="80" t="str">
        <f t="shared" si="3"/>
        <v/>
      </c>
      <c r="G79" s="153"/>
      <c r="H79" s="154" t="s">
        <v>293</v>
      </c>
      <c r="I79" s="155"/>
      <c r="J79" s="156"/>
      <c r="K79" s="173" t="s">
        <v>292</v>
      </c>
    </row>
    <row r="80" spans="1:11" ht="16.5" customHeight="1" thickBot="1">
      <c r="A80" s="284"/>
      <c r="B80" s="285"/>
      <c r="C80" s="92" t="s">
        <v>294</v>
      </c>
      <c r="D80" s="91" t="str">
        <f>IF(AND(G80="",J80=""),"",IF(AND(G80&lt;&gt;"",J80&lt;&gt;""),"podaj litry lub Mg",IF(G80&lt;&gt;"",((G80)*(0.84)/1000),J80)))</f>
        <v/>
      </c>
      <c r="E80" s="90">
        <v>11.3</v>
      </c>
      <c r="F80" s="89" t="str">
        <f t="shared" si="3"/>
        <v/>
      </c>
      <c r="G80" s="167"/>
      <c r="H80" s="168" t="s">
        <v>293</v>
      </c>
      <c r="I80" s="169"/>
      <c r="J80" s="170"/>
      <c r="K80" s="174" t="s">
        <v>292</v>
      </c>
    </row>
    <row r="81" spans="1:11" ht="24" customHeight="1" thickBot="1">
      <c r="A81" s="284">
        <v>18</v>
      </c>
      <c r="B81" s="283" t="s">
        <v>315</v>
      </c>
      <c r="C81" s="94" t="s">
        <v>313</v>
      </c>
      <c r="D81" s="87" t="str">
        <f>IF(AND(G81="",J81=""),"",IF(AND(G81&lt;&gt;"",J81&lt;&gt;""),"podaj m3 lub Mg",IF(G81&lt;&gt;"",((G81)*(0.74)/1000),J81)))</f>
        <v/>
      </c>
      <c r="E81" s="86">
        <v>7.92</v>
      </c>
      <c r="F81" s="85" t="str">
        <f t="shared" si="3"/>
        <v/>
      </c>
      <c r="G81" s="162"/>
      <c r="H81" s="163" t="s">
        <v>311</v>
      </c>
      <c r="I81" s="164"/>
      <c r="J81" s="165"/>
      <c r="K81" s="172" t="s">
        <v>292</v>
      </c>
    </row>
    <row r="82" spans="1:11" ht="24.75" thickBot="1">
      <c r="A82" s="284"/>
      <c r="B82" s="283"/>
      <c r="C82" s="93" t="s">
        <v>312</v>
      </c>
      <c r="D82" s="82" t="str">
        <f>IF(AND(G82="",J82=""),"",IF(AND(G82&lt;&gt;"",J82&lt;&gt;""),"podaj m3 lub Mg",IF(G82&lt;&gt;"",((G82)*(0.74)/1000),J82)))</f>
        <v/>
      </c>
      <c r="E82" s="84">
        <v>10.3</v>
      </c>
      <c r="F82" s="80" t="str">
        <f t="shared" si="3"/>
        <v/>
      </c>
      <c r="G82" s="153"/>
      <c r="H82" s="154" t="s">
        <v>311</v>
      </c>
      <c r="I82" s="155"/>
      <c r="J82" s="156"/>
      <c r="K82" s="173" t="s">
        <v>292</v>
      </c>
    </row>
    <row r="83" spans="1:11" ht="18.75" customHeight="1" thickBot="1">
      <c r="A83" s="284"/>
      <c r="B83" s="283"/>
      <c r="C83" s="83" t="s">
        <v>295</v>
      </c>
      <c r="D83" s="82" t="str">
        <f>IF(AND(G83="",J83=""),"",IF(AND(G83&lt;&gt;"",J83&lt;&gt;""),"podaj litry lub Mg",IF(G83&lt;&gt;"",((G83)*(0.84)/1000),J83)))</f>
        <v/>
      </c>
      <c r="E83" s="81">
        <v>11.46</v>
      </c>
      <c r="F83" s="80" t="str">
        <f t="shared" si="3"/>
        <v/>
      </c>
      <c r="G83" s="153"/>
      <c r="H83" s="154" t="s">
        <v>293</v>
      </c>
      <c r="I83" s="155"/>
      <c r="J83" s="156"/>
      <c r="K83" s="173" t="s">
        <v>292</v>
      </c>
    </row>
    <row r="84" spans="1:11" ht="18" customHeight="1" thickBot="1">
      <c r="A84" s="284"/>
      <c r="B84" s="283"/>
      <c r="C84" s="92" t="s">
        <v>294</v>
      </c>
      <c r="D84" s="91" t="str">
        <f>IF(AND(G84="",J84=""),"",IF(AND(G84&lt;&gt;"",J84&lt;&gt;""),"podaj litry lub Mg",IF(G84&lt;&gt;"",((G84)*(0.84)/1000),J84)))</f>
        <v/>
      </c>
      <c r="E84" s="90">
        <v>7.8</v>
      </c>
      <c r="F84" s="89" t="str">
        <f t="shared" si="3"/>
        <v/>
      </c>
      <c r="G84" s="167"/>
      <c r="H84" s="168" t="s">
        <v>293</v>
      </c>
      <c r="I84" s="169"/>
      <c r="J84" s="170"/>
      <c r="K84" s="174" t="s">
        <v>292</v>
      </c>
    </row>
    <row r="85" spans="1:11" ht="21" customHeight="1" thickBot="1">
      <c r="A85" s="284">
        <v>19</v>
      </c>
      <c r="B85" s="283" t="s">
        <v>314</v>
      </c>
      <c r="C85" s="94" t="s">
        <v>313</v>
      </c>
      <c r="D85" s="87" t="str">
        <f>IF(AND(G85="",J85=""),"",IF(AND(G85&lt;&gt;"",J85&lt;&gt;""),"podaj m3 lub Mg",IF(G85&lt;&gt;"",((G85)*(0.74)/1000),J85)))</f>
        <v/>
      </c>
      <c r="E85" s="86">
        <v>5.8</v>
      </c>
      <c r="F85" s="85" t="str">
        <f t="shared" si="3"/>
        <v/>
      </c>
      <c r="G85" s="162"/>
      <c r="H85" s="163" t="s">
        <v>311</v>
      </c>
      <c r="I85" s="164"/>
      <c r="J85" s="165"/>
      <c r="K85" s="172" t="s">
        <v>292</v>
      </c>
    </row>
    <row r="86" spans="1:11" ht="24.75" thickBot="1">
      <c r="A86" s="284"/>
      <c r="B86" s="283"/>
      <c r="C86" s="93" t="s">
        <v>312</v>
      </c>
      <c r="D86" s="82" t="str">
        <f>IF(AND(G86="",J86=""),"",IF(AND(G86&lt;&gt;"",J86&lt;&gt;""),"podaj m3 lub Mg",IF(G86&lt;&gt;"",((G86)*(0.74)/1000),J86)))</f>
        <v/>
      </c>
      <c r="E86" s="84">
        <v>6.76</v>
      </c>
      <c r="F86" s="80" t="str">
        <f t="shared" si="3"/>
        <v/>
      </c>
      <c r="G86" s="153"/>
      <c r="H86" s="154" t="s">
        <v>311</v>
      </c>
      <c r="I86" s="155"/>
      <c r="J86" s="156"/>
      <c r="K86" s="173" t="s">
        <v>292</v>
      </c>
    </row>
    <row r="87" spans="1:11" ht="15" thickBot="1">
      <c r="A87" s="284"/>
      <c r="B87" s="283"/>
      <c r="C87" s="83" t="s">
        <v>295</v>
      </c>
      <c r="D87" s="82" t="str">
        <f t="shared" ref="D87:D96" si="4">IF(AND(G87="",J87=""),"",IF(AND(G87&lt;&gt;"",J87&lt;&gt;""),"podaj litry lub Mg",IF(G87&lt;&gt;"",((G87)*(0.84)/1000),J87)))</f>
        <v/>
      </c>
      <c r="E87" s="81">
        <v>7.96</v>
      </c>
      <c r="F87" s="80" t="str">
        <f t="shared" si="3"/>
        <v/>
      </c>
      <c r="G87" s="153"/>
      <c r="H87" s="154" t="s">
        <v>293</v>
      </c>
      <c r="I87" s="155"/>
      <c r="J87" s="156"/>
      <c r="K87" s="173" t="s">
        <v>292</v>
      </c>
    </row>
    <row r="88" spans="1:11" ht="16.5" customHeight="1" thickBot="1">
      <c r="A88" s="284"/>
      <c r="B88" s="283"/>
      <c r="C88" s="92" t="s">
        <v>294</v>
      </c>
      <c r="D88" s="91" t="str">
        <f t="shared" si="4"/>
        <v/>
      </c>
      <c r="E88" s="90">
        <v>5.34</v>
      </c>
      <c r="F88" s="89" t="str">
        <f t="shared" si="3"/>
        <v/>
      </c>
      <c r="G88" s="167"/>
      <c r="H88" s="168" t="s">
        <v>293</v>
      </c>
      <c r="I88" s="169"/>
      <c r="J88" s="170"/>
      <c r="K88" s="174" t="s">
        <v>292</v>
      </c>
    </row>
    <row r="89" spans="1:11" ht="18" customHeight="1" thickBot="1">
      <c r="A89" s="284">
        <v>20</v>
      </c>
      <c r="B89" s="283" t="s">
        <v>310</v>
      </c>
      <c r="C89" s="88" t="s">
        <v>295</v>
      </c>
      <c r="D89" s="87" t="str">
        <f t="shared" si="4"/>
        <v/>
      </c>
      <c r="E89" s="86">
        <v>68.47</v>
      </c>
      <c r="F89" s="85" t="str">
        <f t="shared" si="3"/>
        <v/>
      </c>
      <c r="G89" s="162"/>
      <c r="H89" s="163" t="s">
        <v>293</v>
      </c>
      <c r="I89" s="164"/>
      <c r="J89" s="165"/>
      <c r="K89" s="172" t="s">
        <v>292</v>
      </c>
    </row>
    <row r="90" spans="1:11" ht="21" customHeight="1" thickBot="1">
      <c r="A90" s="284"/>
      <c r="B90" s="283"/>
      <c r="C90" s="92" t="s">
        <v>294</v>
      </c>
      <c r="D90" s="91" t="str">
        <f t="shared" si="4"/>
        <v/>
      </c>
      <c r="E90" s="90">
        <v>64.62</v>
      </c>
      <c r="F90" s="89" t="str">
        <f t="shared" si="3"/>
        <v/>
      </c>
      <c r="G90" s="167"/>
      <c r="H90" s="168" t="s">
        <v>293</v>
      </c>
      <c r="I90" s="169"/>
      <c r="J90" s="170"/>
      <c r="K90" s="174" t="s">
        <v>292</v>
      </c>
    </row>
    <row r="91" spans="1:11" ht="18.75" customHeight="1" thickBot="1">
      <c r="A91" s="284">
        <v>21</v>
      </c>
      <c r="B91" s="283" t="s">
        <v>309</v>
      </c>
      <c r="C91" s="88" t="s">
        <v>295</v>
      </c>
      <c r="D91" s="87" t="str">
        <f t="shared" si="4"/>
        <v/>
      </c>
      <c r="E91" s="86">
        <v>54.44</v>
      </c>
      <c r="F91" s="85" t="str">
        <f t="shared" si="3"/>
        <v/>
      </c>
      <c r="G91" s="162"/>
      <c r="H91" s="163" t="s">
        <v>293</v>
      </c>
      <c r="I91" s="164"/>
      <c r="J91" s="165"/>
      <c r="K91" s="172" t="s">
        <v>292</v>
      </c>
    </row>
    <row r="92" spans="1:11" ht="21" customHeight="1" thickBot="1">
      <c r="A92" s="284"/>
      <c r="B92" s="283"/>
      <c r="C92" s="92" t="s">
        <v>294</v>
      </c>
      <c r="D92" s="91" t="str">
        <f t="shared" si="4"/>
        <v/>
      </c>
      <c r="E92" s="90">
        <v>49.56</v>
      </c>
      <c r="F92" s="89" t="str">
        <f t="shared" si="3"/>
        <v/>
      </c>
      <c r="G92" s="167"/>
      <c r="H92" s="168" t="s">
        <v>293</v>
      </c>
      <c r="I92" s="169"/>
      <c r="J92" s="170"/>
      <c r="K92" s="174" t="s">
        <v>292</v>
      </c>
    </row>
    <row r="93" spans="1:11" ht="23.25" customHeight="1" thickBot="1">
      <c r="A93" s="284">
        <v>22</v>
      </c>
      <c r="B93" s="283" t="s">
        <v>308</v>
      </c>
      <c r="C93" s="88" t="s">
        <v>295</v>
      </c>
      <c r="D93" s="87" t="str">
        <f t="shared" si="4"/>
        <v/>
      </c>
      <c r="E93" s="86">
        <v>37.090000000000003</v>
      </c>
      <c r="F93" s="85" t="str">
        <f t="shared" si="3"/>
        <v/>
      </c>
      <c r="G93" s="162"/>
      <c r="H93" s="163" t="s">
        <v>293</v>
      </c>
      <c r="I93" s="164"/>
      <c r="J93" s="165"/>
      <c r="K93" s="172" t="s">
        <v>292</v>
      </c>
    </row>
    <row r="94" spans="1:11" ht="22.5" customHeight="1" thickBot="1">
      <c r="A94" s="284"/>
      <c r="B94" s="283"/>
      <c r="C94" s="92" t="s">
        <v>294</v>
      </c>
      <c r="D94" s="91" t="str">
        <f t="shared" si="4"/>
        <v/>
      </c>
      <c r="E94" s="90">
        <v>34.21</v>
      </c>
      <c r="F94" s="89" t="str">
        <f t="shared" si="3"/>
        <v/>
      </c>
      <c r="G94" s="167"/>
      <c r="H94" s="168" t="s">
        <v>293</v>
      </c>
      <c r="I94" s="169"/>
      <c r="J94" s="170"/>
      <c r="K94" s="174" t="s">
        <v>292</v>
      </c>
    </row>
    <row r="95" spans="1:11" ht="18" customHeight="1" thickBot="1">
      <c r="A95" s="284">
        <v>23</v>
      </c>
      <c r="B95" s="283" t="s">
        <v>307</v>
      </c>
      <c r="C95" s="88" t="s">
        <v>295</v>
      </c>
      <c r="D95" s="87" t="str">
        <f t="shared" si="4"/>
        <v/>
      </c>
      <c r="E95" s="86">
        <v>21</v>
      </c>
      <c r="F95" s="85" t="str">
        <f t="shared" si="3"/>
        <v/>
      </c>
      <c r="G95" s="162"/>
      <c r="H95" s="163" t="s">
        <v>293</v>
      </c>
      <c r="I95" s="164"/>
      <c r="J95" s="165"/>
      <c r="K95" s="172" t="s">
        <v>292</v>
      </c>
    </row>
    <row r="96" spans="1:11" ht="23.25" customHeight="1" thickBot="1">
      <c r="A96" s="284"/>
      <c r="B96" s="283"/>
      <c r="C96" s="92" t="s">
        <v>294</v>
      </c>
      <c r="D96" s="91" t="str">
        <f t="shared" si="4"/>
        <v/>
      </c>
      <c r="E96" s="90">
        <v>18.89</v>
      </c>
      <c r="F96" s="89" t="str">
        <f t="shared" si="3"/>
        <v/>
      </c>
      <c r="G96" s="167"/>
      <c r="H96" s="168" t="s">
        <v>293</v>
      </c>
      <c r="I96" s="169"/>
      <c r="J96" s="170"/>
      <c r="K96" s="174" t="s">
        <v>292</v>
      </c>
    </row>
    <row r="97" spans="1:11" ht="14.25" customHeight="1" thickBot="1">
      <c r="A97" s="284">
        <v>24</v>
      </c>
      <c r="B97" s="283" t="s">
        <v>306</v>
      </c>
      <c r="C97" s="88" t="s">
        <v>297</v>
      </c>
      <c r="D97" s="87" t="str">
        <f>IF(AND(G97="",J97=""),"",IF(AND(G97&lt;&gt;"",J97&lt;&gt;""),"podaj litry lub Mg",IF(G97&lt;&gt;"",(G97*0.755/1000),J97)))</f>
        <v/>
      </c>
      <c r="E97" s="86">
        <v>356.52</v>
      </c>
      <c r="F97" s="85" t="str">
        <f t="shared" si="3"/>
        <v/>
      </c>
      <c r="G97" s="162"/>
      <c r="H97" s="163" t="s">
        <v>293</v>
      </c>
      <c r="I97" s="164"/>
      <c r="J97" s="165"/>
      <c r="K97" s="172" t="s">
        <v>292</v>
      </c>
    </row>
    <row r="98" spans="1:11" ht="15" thickBot="1">
      <c r="A98" s="284"/>
      <c r="B98" s="283"/>
      <c r="C98" s="83" t="s">
        <v>296</v>
      </c>
      <c r="D98" s="82" t="str">
        <f>IF(AND(G98="",J98=""),"",IF(AND(G98&lt;&gt;"",J98&lt;&gt;""),"podaj litry lub Mg",IF(G98&lt;&gt;"",((G98)*(0.5)/1000),J98)))</f>
        <v/>
      </c>
      <c r="E98" s="84">
        <v>59.72</v>
      </c>
      <c r="F98" s="80" t="str">
        <f t="shared" si="3"/>
        <v/>
      </c>
      <c r="G98" s="153"/>
      <c r="H98" s="154" t="s">
        <v>293</v>
      </c>
      <c r="I98" s="155"/>
      <c r="J98" s="156"/>
      <c r="K98" s="173" t="s">
        <v>292</v>
      </c>
    </row>
    <row r="99" spans="1:11" ht="14.25" customHeight="1" thickBot="1">
      <c r="A99" s="284"/>
      <c r="B99" s="283"/>
      <c r="C99" s="83" t="s">
        <v>295</v>
      </c>
      <c r="D99" s="82" t="str">
        <f>IF(AND(G99="",J99=""),"",IF(AND(G99&lt;&gt;"",J99&lt;&gt;""),"podaj litry lub Mg",IF(G99&lt;&gt;"",((G99)*(0.84)/1000),J99)))</f>
        <v/>
      </c>
      <c r="E99" s="81">
        <v>69.209999999999994</v>
      </c>
      <c r="F99" s="80" t="str">
        <f t="shared" si="3"/>
        <v/>
      </c>
      <c r="G99" s="153"/>
      <c r="H99" s="154" t="s">
        <v>293</v>
      </c>
      <c r="I99" s="155"/>
      <c r="J99" s="156"/>
      <c r="K99" s="173" t="s">
        <v>292</v>
      </c>
    </row>
    <row r="100" spans="1:11" ht="15" thickBot="1">
      <c r="A100" s="284"/>
      <c r="B100" s="283"/>
      <c r="C100" s="92" t="s">
        <v>294</v>
      </c>
      <c r="D100" s="91" t="str">
        <f>IF(AND(G100="",J100=""),"",IF(AND(G100&lt;&gt;"",J100&lt;&gt;""),"podaj litry lub Mg",IF(G100&lt;&gt;"",((G100)*(0.84)/1000),J100)))</f>
        <v/>
      </c>
      <c r="E100" s="90">
        <v>64.13</v>
      </c>
      <c r="F100" s="89" t="str">
        <f t="shared" si="3"/>
        <v/>
      </c>
      <c r="G100" s="167"/>
      <c r="H100" s="168" t="s">
        <v>293</v>
      </c>
      <c r="I100" s="169"/>
      <c r="J100" s="170"/>
      <c r="K100" s="174" t="s">
        <v>292</v>
      </c>
    </row>
    <row r="101" spans="1:11" ht="14.25" customHeight="1" thickBot="1">
      <c r="A101" s="284">
        <v>25</v>
      </c>
      <c r="B101" s="283" t="s">
        <v>305</v>
      </c>
      <c r="C101" s="88" t="s">
        <v>297</v>
      </c>
      <c r="D101" s="87" t="str">
        <f>IF(AND(G101="",J101=""),"",IF(AND(G101&lt;&gt;"",J101&lt;&gt;""),"podaj litry lub Mg",IF(G101&lt;&gt;"",(G101*0.755/1000),J101)))</f>
        <v/>
      </c>
      <c r="E101" s="86">
        <v>356.52</v>
      </c>
      <c r="F101" s="85" t="str">
        <f t="shared" si="3"/>
        <v/>
      </c>
      <c r="G101" s="162"/>
      <c r="H101" s="163" t="s">
        <v>293</v>
      </c>
      <c r="I101" s="164"/>
      <c r="J101" s="165"/>
      <c r="K101" s="172" t="s">
        <v>292</v>
      </c>
    </row>
    <row r="102" spans="1:11" ht="15" thickBot="1">
      <c r="A102" s="284"/>
      <c r="B102" s="283"/>
      <c r="C102" s="83" t="s">
        <v>296</v>
      </c>
      <c r="D102" s="82" t="str">
        <f>IF(AND(G102="",J102=""),"",IF(AND(G102&lt;&gt;"",J102&lt;&gt;""),"podaj litry lub Mg",IF(G102&lt;&gt;"",((G102)*(0.5)/1000),J102)))</f>
        <v/>
      </c>
      <c r="E102" s="84">
        <v>59.72</v>
      </c>
      <c r="F102" s="80" t="str">
        <f t="shared" si="3"/>
        <v/>
      </c>
      <c r="G102" s="153"/>
      <c r="H102" s="154" t="s">
        <v>293</v>
      </c>
      <c r="I102" s="155"/>
      <c r="J102" s="156"/>
      <c r="K102" s="173" t="s">
        <v>292</v>
      </c>
    </row>
    <row r="103" spans="1:11" ht="14.25" customHeight="1" thickBot="1">
      <c r="A103" s="284"/>
      <c r="B103" s="283"/>
      <c r="C103" s="83" t="s">
        <v>295</v>
      </c>
      <c r="D103" s="82" t="str">
        <f>IF(AND(G103="",J103=""),"",IF(AND(G103&lt;&gt;"",J103&lt;&gt;""),"podaj litry lub Mg",IF(G103&lt;&gt;"",((G103)*(0.84)/1000),J103)))</f>
        <v/>
      </c>
      <c r="E103" s="81">
        <v>54.44</v>
      </c>
      <c r="F103" s="80" t="str">
        <f t="shared" ref="F103:F122" si="5">IF(D103="","",ROUND(D103*E103,2))</f>
        <v/>
      </c>
      <c r="G103" s="153"/>
      <c r="H103" s="154" t="s">
        <v>293</v>
      </c>
      <c r="I103" s="155"/>
      <c r="J103" s="156"/>
      <c r="K103" s="173" t="s">
        <v>292</v>
      </c>
    </row>
    <row r="104" spans="1:11" ht="15" thickBot="1">
      <c r="A104" s="284"/>
      <c r="B104" s="283"/>
      <c r="C104" s="92" t="s">
        <v>294</v>
      </c>
      <c r="D104" s="91" t="str">
        <f>IF(AND(G104="",J104=""),"",IF(AND(G104&lt;&gt;"",J104&lt;&gt;""),"podaj litry lub Mg",IF(G104&lt;&gt;"",((G104)*(0.84)/1000),J104)))</f>
        <v/>
      </c>
      <c r="E104" s="90">
        <v>49.57</v>
      </c>
      <c r="F104" s="89" t="str">
        <f t="shared" si="5"/>
        <v/>
      </c>
      <c r="G104" s="167"/>
      <c r="H104" s="168" t="s">
        <v>293</v>
      </c>
      <c r="I104" s="169"/>
      <c r="J104" s="170"/>
      <c r="K104" s="174" t="s">
        <v>292</v>
      </c>
    </row>
    <row r="105" spans="1:11" ht="14.25" customHeight="1" thickBot="1">
      <c r="A105" s="284">
        <v>26</v>
      </c>
      <c r="B105" s="283" t="s">
        <v>304</v>
      </c>
      <c r="C105" s="88" t="s">
        <v>297</v>
      </c>
      <c r="D105" s="87" t="str">
        <f>IF(AND(G105="",J105=""),"",IF(AND(G105&lt;&gt;"",J105&lt;&gt;""),"podaj litry lub Mg",IF(G105&lt;&gt;"",(G105*0.755/1000),J105)))</f>
        <v/>
      </c>
      <c r="E105" s="86">
        <v>262.63</v>
      </c>
      <c r="F105" s="85" t="str">
        <f t="shared" si="5"/>
        <v/>
      </c>
      <c r="G105" s="162"/>
      <c r="H105" s="163" t="s">
        <v>293</v>
      </c>
      <c r="I105" s="164"/>
      <c r="J105" s="165"/>
      <c r="K105" s="172" t="s">
        <v>292</v>
      </c>
    </row>
    <row r="106" spans="1:11" ht="15" thickBot="1">
      <c r="A106" s="284"/>
      <c r="B106" s="283"/>
      <c r="C106" s="83" t="s">
        <v>296</v>
      </c>
      <c r="D106" s="82" t="str">
        <f>IF(AND(G106="",J106=""),"",IF(AND(G106&lt;&gt;"",J106&lt;&gt;""),"podaj litry lub Mg",IF(G106&lt;&gt;"",((G106)*(0.5)/1000),J106)))</f>
        <v/>
      </c>
      <c r="E106" s="84">
        <v>59.72</v>
      </c>
      <c r="F106" s="80" t="str">
        <f t="shared" si="5"/>
        <v/>
      </c>
      <c r="G106" s="153"/>
      <c r="H106" s="154" t="s">
        <v>293</v>
      </c>
      <c r="I106" s="155"/>
      <c r="J106" s="156"/>
      <c r="K106" s="173" t="s">
        <v>292</v>
      </c>
    </row>
    <row r="107" spans="1:11" ht="14.25" customHeight="1" thickBot="1">
      <c r="A107" s="284"/>
      <c r="B107" s="283"/>
      <c r="C107" s="83" t="s">
        <v>295</v>
      </c>
      <c r="D107" s="82" t="str">
        <f t="shared" ref="D107:D118" si="6">IF(AND(G107="",J107=""),"",IF(AND(G107&lt;&gt;"",J107&lt;&gt;""),"podaj litry lub Mg",IF(G107&lt;&gt;"",((G107)*(0.84)/1000),J107)))</f>
        <v/>
      </c>
      <c r="E107" s="81">
        <v>37.119999999999997</v>
      </c>
      <c r="F107" s="80" t="str">
        <f t="shared" si="5"/>
        <v/>
      </c>
      <c r="G107" s="153"/>
      <c r="H107" s="154" t="s">
        <v>293</v>
      </c>
      <c r="I107" s="155"/>
      <c r="J107" s="156"/>
      <c r="K107" s="173" t="s">
        <v>292</v>
      </c>
    </row>
    <row r="108" spans="1:11" ht="15" thickBot="1">
      <c r="A108" s="284"/>
      <c r="B108" s="283"/>
      <c r="C108" s="92" t="s">
        <v>294</v>
      </c>
      <c r="D108" s="91" t="str">
        <f t="shared" si="6"/>
        <v/>
      </c>
      <c r="E108" s="90">
        <v>34.21</v>
      </c>
      <c r="F108" s="89" t="str">
        <f t="shared" si="5"/>
        <v/>
      </c>
      <c r="G108" s="167"/>
      <c r="H108" s="168" t="s">
        <v>293</v>
      </c>
      <c r="I108" s="169"/>
      <c r="J108" s="170"/>
      <c r="K108" s="174" t="s">
        <v>292</v>
      </c>
    </row>
    <row r="109" spans="1:11" ht="18.75" customHeight="1" thickBot="1">
      <c r="A109" s="284">
        <v>27</v>
      </c>
      <c r="B109" s="283" t="s">
        <v>303</v>
      </c>
      <c r="C109" s="88" t="s">
        <v>295</v>
      </c>
      <c r="D109" s="87" t="str">
        <f t="shared" si="6"/>
        <v/>
      </c>
      <c r="E109" s="86">
        <v>21.05</v>
      </c>
      <c r="F109" s="85" t="str">
        <f t="shared" si="5"/>
        <v/>
      </c>
      <c r="G109" s="162"/>
      <c r="H109" s="163" t="s">
        <v>293</v>
      </c>
      <c r="I109" s="164"/>
      <c r="J109" s="165"/>
      <c r="K109" s="172" t="s">
        <v>292</v>
      </c>
    </row>
    <row r="110" spans="1:11" ht="36.75" customHeight="1" thickBot="1">
      <c r="A110" s="284"/>
      <c r="B110" s="283"/>
      <c r="C110" s="92" t="s">
        <v>294</v>
      </c>
      <c r="D110" s="91" t="str">
        <f t="shared" si="6"/>
        <v/>
      </c>
      <c r="E110" s="90">
        <v>18.59</v>
      </c>
      <c r="F110" s="89" t="str">
        <f t="shared" si="5"/>
        <v/>
      </c>
      <c r="G110" s="167"/>
      <c r="H110" s="168" t="s">
        <v>293</v>
      </c>
      <c r="I110" s="169"/>
      <c r="J110" s="170"/>
      <c r="K110" s="174" t="s">
        <v>292</v>
      </c>
    </row>
    <row r="111" spans="1:11" ht="14.25" customHeight="1" thickBot="1">
      <c r="A111" s="284">
        <v>28</v>
      </c>
      <c r="B111" s="283" t="s">
        <v>302</v>
      </c>
      <c r="C111" s="88" t="s">
        <v>295</v>
      </c>
      <c r="D111" s="87" t="str">
        <f t="shared" si="6"/>
        <v/>
      </c>
      <c r="E111" s="86">
        <v>64.45</v>
      </c>
      <c r="F111" s="85" t="str">
        <f t="shared" si="5"/>
        <v/>
      </c>
      <c r="G111" s="162"/>
      <c r="H111" s="163" t="s">
        <v>293</v>
      </c>
      <c r="I111" s="164"/>
      <c r="J111" s="165"/>
      <c r="K111" s="172" t="s">
        <v>292</v>
      </c>
    </row>
    <row r="112" spans="1:11" ht="15.75" customHeight="1" thickBot="1">
      <c r="A112" s="284"/>
      <c r="B112" s="283"/>
      <c r="C112" s="92" t="s">
        <v>294</v>
      </c>
      <c r="D112" s="91" t="str">
        <f t="shared" si="6"/>
        <v/>
      </c>
      <c r="E112" s="90">
        <v>59.68</v>
      </c>
      <c r="F112" s="89" t="str">
        <f t="shared" si="5"/>
        <v/>
      </c>
      <c r="G112" s="167"/>
      <c r="H112" s="168" t="s">
        <v>293</v>
      </c>
      <c r="I112" s="169"/>
      <c r="J112" s="170"/>
      <c r="K112" s="174" t="s">
        <v>292</v>
      </c>
    </row>
    <row r="113" spans="1:11" ht="24.75" customHeight="1" thickBot="1">
      <c r="A113" s="284">
        <v>29</v>
      </c>
      <c r="B113" s="283" t="s">
        <v>301</v>
      </c>
      <c r="C113" s="88" t="s">
        <v>295</v>
      </c>
      <c r="D113" s="87" t="str">
        <f t="shared" si="6"/>
        <v/>
      </c>
      <c r="E113" s="86">
        <v>24.08</v>
      </c>
      <c r="F113" s="85" t="str">
        <f t="shared" si="5"/>
        <v/>
      </c>
      <c r="G113" s="162"/>
      <c r="H113" s="163" t="s">
        <v>293</v>
      </c>
      <c r="I113" s="164"/>
      <c r="J113" s="165"/>
      <c r="K113" s="172" t="s">
        <v>292</v>
      </c>
    </row>
    <row r="114" spans="1:11" ht="33" customHeight="1" thickBot="1">
      <c r="A114" s="284"/>
      <c r="B114" s="283"/>
      <c r="C114" s="92" t="s">
        <v>294</v>
      </c>
      <c r="D114" s="91" t="str">
        <f t="shared" si="6"/>
        <v/>
      </c>
      <c r="E114" s="90">
        <v>23.64</v>
      </c>
      <c r="F114" s="89" t="str">
        <f t="shared" si="5"/>
        <v/>
      </c>
      <c r="G114" s="167"/>
      <c r="H114" s="168" t="s">
        <v>293</v>
      </c>
      <c r="I114" s="169"/>
      <c r="J114" s="170"/>
      <c r="K114" s="174" t="s">
        <v>292</v>
      </c>
    </row>
    <row r="115" spans="1:11" ht="21.75" customHeight="1" thickBot="1">
      <c r="A115" s="284">
        <v>30</v>
      </c>
      <c r="B115" s="283" t="s">
        <v>300</v>
      </c>
      <c r="C115" s="88" t="s">
        <v>295</v>
      </c>
      <c r="D115" s="87" t="str">
        <f t="shared" si="6"/>
        <v/>
      </c>
      <c r="E115" s="86">
        <v>64.41</v>
      </c>
      <c r="F115" s="85" t="str">
        <f t="shared" si="5"/>
        <v/>
      </c>
      <c r="G115" s="162"/>
      <c r="H115" s="163" t="s">
        <v>293</v>
      </c>
      <c r="I115" s="164"/>
      <c r="J115" s="165"/>
      <c r="K115" s="172" t="s">
        <v>292</v>
      </c>
    </row>
    <row r="116" spans="1:11" ht="23.25" customHeight="1" thickBot="1">
      <c r="A116" s="284"/>
      <c r="B116" s="283"/>
      <c r="C116" s="92" t="s">
        <v>294</v>
      </c>
      <c r="D116" s="91" t="str">
        <f t="shared" si="6"/>
        <v/>
      </c>
      <c r="E116" s="90">
        <v>59.58</v>
      </c>
      <c r="F116" s="89" t="str">
        <f t="shared" si="5"/>
        <v/>
      </c>
      <c r="G116" s="167"/>
      <c r="H116" s="168" t="s">
        <v>293</v>
      </c>
      <c r="I116" s="169"/>
      <c r="J116" s="170"/>
      <c r="K116" s="174" t="s">
        <v>292</v>
      </c>
    </row>
    <row r="117" spans="1:11" ht="22.5" customHeight="1" thickBot="1">
      <c r="A117" s="284">
        <v>31</v>
      </c>
      <c r="B117" s="283" t="s">
        <v>299</v>
      </c>
      <c r="C117" s="88" t="s">
        <v>295</v>
      </c>
      <c r="D117" s="87" t="str">
        <f t="shared" si="6"/>
        <v/>
      </c>
      <c r="E117" s="86">
        <v>29.16</v>
      </c>
      <c r="F117" s="85"/>
      <c r="G117" s="162"/>
      <c r="H117" s="175" t="s">
        <v>293</v>
      </c>
      <c r="I117" s="164"/>
      <c r="J117" s="165"/>
      <c r="K117" s="172" t="s">
        <v>292</v>
      </c>
    </row>
    <row r="118" spans="1:11" ht="22.5" customHeight="1" thickBot="1">
      <c r="A118" s="284"/>
      <c r="B118" s="283"/>
      <c r="C118" s="92" t="s">
        <v>294</v>
      </c>
      <c r="D118" s="91" t="str">
        <f t="shared" si="6"/>
        <v/>
      </c>
      <c r="E118" s="90">
        <v>26.61</v>
      </c>
      <c r="F118" s="89" t="str">
        <f t="shared" si="5"/>
        <v/>
      </c>
      <c r="G118" s="167"/>
      <c r="H118" s="168" t="s">
        <v>293</v>
      </c>
      <c r="I118" s="169"/>
      <c r="J118" s="170"/>
      <c r="K118" s="174" t="s">
        <v>292</v>
      </c>
    </row>
    <row r="119" spans="1:11" ht="14.25" customHeight="1" thickBot="1">
      <c r="A119" s="289">
        <v>32</v>
      </c>
      <c r="B119" s="290" t="s">
        <v>298</v>
      </c>
      <c r="C119" s="88" t="s">
        <v>297</v>
      </c>
      <c r="D119" s="87" t="str">
        <f>IF(AND(G119="",J119=""),"",IF(AND(G119&lt;&gt;"",J119&lt;&gt;""),"podaj litry lub Mg",IF(G119&lt;&gt;"",(G119*0.755/1000),J119)))</f>
        <v/>
      </c>
      <c r="E119" s="86">
        <v>101.14</v>
      </c>
      <c r="F119" s="85" t="str">
        <f t="shared" si="5"/>
        <v/>
      </c>
      <c r="G119" s="162"/>
      <c r="H119" s="163" t="s">
        <v>293</v>
      </c>
      <c r="I119" s="164"/>
      <c r="J119" s="165"/>
      <c r="K119" s="172" t="s">
        <v>292</v>
      </c>
    </row>
    <row r="120" spans="1:11" ht="15" thickBot="1">
      <c r="A120" s="289"/>
      <c r="B120" s="290"/>
      <c r="C120" s="83" t="s">
        <v>296</v>
      </c>
      <c r="D120" s="82"/>
      <c r="E120" s="84">
        <v>64.849999999999994</v>
      </c>
      <c r="F120" s="80" t="str">
        <f t="shared" si="5"/>
        <v/>
      </c>
      <c r="G120" s="153"/>
      <c r="H120" s="154" t="s">
        <v>293</v>
      </c>
      <c r="I120" s="155"/>
      <c r="J120" s="156"/>
      <c r="K120" s="173" t="s">
        <v>292</v>
      </c>
    </row>
    <row r="121" spans="1:11" ht="14.25" customHeight="1" thickBot="1">
      <c r="A121" s="289"/>
      <c r="B121" s="290"/>
      <c r="C121" s="83" t="s">
        <v>295</v>
      </c>
      <c r="D121" s="82" t="str">
        <f>IF(AND(G121="",J121=""),"",IF(AND(G121&lt;&gt;"",J121&lt;&gt;""),"podaj litry lub Mg",IF(G121&lt;&gt;"",((G121)*(0.84)/1000),J121)))</f>
        <v/>
      </c>
      <c r="E121" s="81">
        <v>27.62</v>
      </c>
      <c r="F121" s="80" t="str">
        <f t="shared" si="5"/>
        <v/>
      </c>
      <c r="G121" s="153"/>
      <c r="H121" s="154" t="s">
        <v>293</v>
      </c>
      <c r="I121" s="155"/>
      <c r="J121" s="156"/>
      <c r="K121" s="173" t="s">
        <v>292</v>
      </c>
    </row>
    <row r="122" spans="1:11" ht="15" thickBot="1">
      <c r="A122" s="289"/>
      <c r="B122" s="290"/>
      <c r="C122" s="79" t="s">
        <v>294</v>
      </c>
      <c r="D122" s="78" t="str">
        <f>IF(AND(G122="",J122=""),"",IF(AND(G122&lt;&gt;"",J122&lt;&gt;""),"podaj litry lub Mg",IF(G122&lt;&gt;"",((G122)*(0.84)/1000),J122)))</f>
        <v/>
      </c>
      <c r="E122" s="77">
        <v>22.54</v>
      </c>
      <c r="F122" s="76" t="str">
        <f t="shared" si="5"/>
        <v/>
      </c>
      <c r="G122" s="176"/>
      <c r="H122" s="177" t="s">
        <v>293</v>
      </c>
      <c r="I122" s="178"/>
      <c r="J122" s="179"/>
      <c r="K122" s="180" t="s">
        <v>292</v>
      </c>
    </row>
    <row r="123" spans="1:11" ht="24" customHeight="1" thickBot="1">
      <c r="A123" s="291" t="s">
        <v>41</v>
      </c>
      <c r="B123" s="291"/>
      <c r="C123" s="291"/>
      <c r="D123" s="291"/>
      <c r="E123" s="291"/>
      <c r="F123" s="75" t="str">
        <f>IF(SUM(F6:F122)=0,"",SUM(F6:F122))</f>
        <v/>
      </c>
    </row>
    <row r="124" spans="1:11" ht="37.5" customHeight="1">
      <c r="A124" s="286" t="s">
        <v>451</v>
      </c>
      <c r="B124" s="286"/>
      <c r="C124" s="286"/>
      <c r="D124" s="286"/>
      <c r="E124" s="286"/>
      <c r="F124" s="286"/>
      <c r="G124" s="7"/>
      <c r="H124" s="7"/>
      <c r="I124" s="7"/>
    </row>
    <row r="125" spans="1:11" ht="18" customHeight="1">
      <c r="A125" s="287"/>
      <c r="B125" s="287"/>
      <c r="C125" s="287"/>
      <c r="D125" s="287"/>
      <c r="E125" s="287"/>
      <c r="F125" s="287"/>
      <c r="G125" s="73"/>
      <c r="H125" s="73"/>
      <c r="I125" s="73"/>
    </row>
    <row r="126" spans="1:11" ht="20.25" customHeight="1">
      <c r="A126" s="74"/>
      <c r="B126" s="74"/>
      <c r="C126" s="74"/>
      <c r="D126" s="74"/>
      <c r="E126" s="74"/>
      <c r="F126" s="74"/>
      <c r="G126" s="73"/>
      <c r="H126" s="73"/>
      <c r="I126" s="73"/>
    </row>
    <row r="127" spans="1:11" ht="22.5" customHeight="1">
      <c r="A127" s="72"/>
      <c r="B127" s="71" t="s">
        <v>46</v>
      </c>
      <c r="C127" s="70" t="s">
        <v>47</v>
      </c>
      <c r="D127" s="240" t="s">
        <v>48</v>
      </c>
      <c r="E127" s="240"/>
      <c r="F127" s="240"/>
      <c r="G127" s="69"/>
      <c r="H127" s="69"/>
    </row>
    <row r="128" spans="1:11">
      <c r="A128" s="68"/>
      <c r="B128" s="68" t="s">
        <v>291</v>
      </c>
      <c r="C128" s="288"/>
      <c r="D128" s="288"/>
      <c r="E128" s="288"/>
      <c r="F128" s="288"/>
    </row>
  </sheetData>
  <sheetProtection algorithmName="SHA-512" hashValue="czwg3RrftEtbGi+fwJWx7onry8tSt1iQgBl9UJNWF5SMyNCRtmqh/LmEsmOoZ+2gP6wWOvbiYUxISKWopJCJBQ==" saltValue="BnPh8FqB/qYPRX12ezUsSA==" spinCount="100000" sheet="1" objects="1" scenarios="1"/>
  <mergeCells count="77">
    <mergeCell ref="A124:F124"/>
    <mergeCell ref="A125:F125"/>
    <mergeCell ref="D127:F127"/>
    <mergeCell ref="C128:F128"/>
    <mergeCell ref="A117:A118"/>
    <mergeCell ref="B117:B118"/>
    <mergeCell ref="A119:A122"/>
    <mergeCell ref="B119:B122"/>
    <mergeCell ref="A123:E123"/>
    <mergeCell ref="A111:A112"/>
    <mergeCell ref="B111:B112"/>
    <mergeCell ref="A113:A114"/>
    <mergeCell ref="B113:B114"/>
    <mergeCell ref="A115:A116"/>
    <mergeCell ref="B115:B116"/>
    <mergeCell ref="A101:A104"/>
    <mergeCell ref="B101:B104"/>
    <mergeCell ref="A105:A108"/>
    <mergeCell ref="B105:B108"/>
    <mergeCell ref="A109:A110"/>
    <mergeCell ref="B109:B110"/>
    <mergeCell ref="A93:A94"/>
    <mergeCell ref="B93:B94"/>
    <mergeCell ref="A95:A96"/>
    <mergeCell ref="B95:B96"/>
    <mergeCell ref="A97:A100"/>
    <mergeCell ref="B97:B100"/>
    <mergeCell ref="A85:A88"/>
    <mergeCell ref="B85:B88"/>
    <mergeCell ref="A89:A90"/>
    <mergeCell ref="B89:B90"/>
    <mergeCell ref="A91:A92"/>
    <mergeCell ref="B91:B92"/>
    <mergeCell ref="A74:A76"/>
    <mergeCell ref="B74:B76"/>
    <mergeCell ref="A77:A80"/>
    <mergeCell ref="B77:B80"/>
    <mergeCell ref="A81:A84"/>
    <mergeCell ref="B81:B84"/>
    <mergeCell ref="A66:A68"/>
    <mergeCell ref="B66:B68"/>
    <mergeCell ref="A69:A70"/>
    <mergeCell ref="B69:B70"/>
    <mergeCell ref="A71:A73"/>
    <mergeCell ref="B71:B73"/>
    <mergeCell ref="A48:A53"/>
    <mergeCell ref="B48:B53"/>
    <mergeCell ref="A54:A59"/>
    <mergeCell ref="B54:B59"/>
    <mergeCell ref="A60:A65"/>
    <mergeCell ref="B60:B65"/>
    <mergeCell ref="A36:A39"/>
    <mergeCell ref="B36:B39"/>
    <mergeCell ref="A40:A43"/>
    <mergeCell ref="B40:B43"/>
    <mergeCell ref="A44:A47"/>
    <mergeCell ref="B44:B47"/>
    <mergeCell ref="A18:A23"/>
    <mergeCell ref="B18:B23"/>
    <mergeCell ref="A24:A29"/>
    <mergeCell ref="B24:B29"/>
    <mergeCell ref="A30:A35"/>
    <mergeCell ref="B30:B35"/>
    <mergeCell ref="A6:A9"/>
    <mergeCell ref="B6:B9"/>
    <mergeCell ref="A10:A13"/>
    <mergeCell ref="B10:B13"/>
    <mergeCell ref="A14:A17"/>
    <mergeCell ref="B14:B17"/>
    <mergeCell ref="A1:B1"/>
    <mergeCell ref="G1:K2"/>
    <mergeCell ref="A2:F2"/>
    <mergeCell ref="A3:A4"/>
    <mergeCell ref="B3:B4"/>
    <mergeCell ref="C3:C4"/>
    <mergeCell ref="G3:H5"/>
    <mergeCell ref="J3:K5"/>
  </mergeCells>
  <dataValidations count="1">
    <dataValidation type="decimal" operator="greaterThanOrEqual" allowBlank="1" showErrorMessage="1" sqref="WVO983041:WVO98316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G1:G2 G6:G128" xr:uid="{81B2C6BD-4F49-460E-832A-84505E034B2B}">
      <formula1>0</formula1>
      <formula2>0</formula2>
    </dataValidation>
  </dataValidations>
  <printOptions gridLines="1"/>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0"/>
  <sheetViews>
    <sheetView workbookViewId="0">
      <selection activeCell="A3" sqref="A3"/>
    </sheetView>
  </sheetViews>
  <sheetFormatPr defaultRowHeight="15"/>
  <cols>
    <col min="1" max="1" width="39.7109375" customWidth="1"/>
  </cols>
  <sheetData>
    <row r="2" spans="1:1">
      <c r="A2" t="s">
        <v>446</v>
      </c>
    </row>
    <row r="3" spans="1:1">
      <c r="A3" t="s">
        <v>348</v>
      </c>
    </row>
    <row r="4" spans="1:1">
      <c r="A4" t="s">
        <v>349</v>
      </c>
    </row>
    <row r="5" spans="1:1">
      <c r="A5" t="s">
        <v>445</v>
      </c>
    </row>
    <row r="6" spans="1:1">
      <c r="A6" t="s">
        <v>350</v>
      </c>
    </row>
    <row r="7" spans="1:1">
      <c r="A7" t="s">
        <v>351</v>
      </c>
    </row>
    <row r="8" spans="1:1">
      <c r="A8" t="s">
        <v>352</v>
      </c>
    </row>
    <row r="9" spans="1:1">
      <c r="A9" t="s">
        <v>353</v>
      </c>
    </row>
    <row r="10" spans="1:1">
      <c r="A10" t="s">
        <v>354</v>
      </c>
    </row>
    <row r="11" spans="1:1">
      <c r="A11" t="s">
        <v>355</v>
      </c>
    </row>
    <row r="12" spans="1:1">
      <c r="A12" t="s">
        <v>356</v>
      </c>
    </row>
    <row r="13" spans="1:1">
      <c r="A13" t="s">
        <v>357</v>
      </c>
    </row>
    <row r="14" spans="1:1">
      <c r="A14" t="s">
        <v>358</v>
      </c>
    </row>
    <row r="15" spans="1:1">
      <c r="A15" t="s">
        <v>359</v>
      </c>
    </row>
    <row r="16" spans="1:1">
      <c r="A16" t="s">
        <v>360</v>
      </c>
    </row>
    <row r="17" spans="1:1">
      <c r="A17" t="s">
        <v>361</v>
      </c>
    </row>
    <row r="18" spans="1:1">
      <c r="A18" t="s">
        <v>362</v>
      </c>
    </row>
    <row r="19" spans="1:1">
      <c r="A19" t="s">
        <v>363</v>
      </c>
    </row>
    <row r="20" spans="1:1">
      <c r="A20" t="s">
        <v>364</v>
      </c>
    </row>
    <row r="21" spans="1:1">
      <c r="A21" t="s">
        <v>365</v>
      </c>
    </row>
    <row r="22" spans="1:1">
      <c r="A22" t="s">
        <v>366</v>
      </c>
    </row>
    <row r="23" spans="1:1">
      <c r="A23" t="s">
        <v>367</v>
      </c>
    </row>
    <row r="24" spans="1:1">
      <c r="A24" t="s">
        <v>368</v>
      </c>
    </row>
    <row r="25" spans="1:1">
      <c r="A25" t="s">
        <v>369</v>
      </c>
    </row>
    <row r="26" spans="1:1">
      <c r="A26" t="s">
        <v>370</v>
      </c>
    </row>
    <row r="27" spans="1:1">
      <c r="A27" t="s">
        <v>371</v>
      </c>
    </row>
    <row r="28" spans="1:1">
      <c r="A28" t="s">
        <v>372</v>
      </c>
    </row>
    <row r="29" spans="1:1">
      <c r="A29" t="s">
        <v>373</v>
      </c>
    </row>
    <row r="30" spans="1:1">
      <c r="A30" t="s">
        <v>374</v>
      </c>
    </row>
    <row r="31" spans="1:1">
      <c r="A31" t="s">
        <v>375</v>
      </c>
    </row>
    <row r="32" spans="1:1">
      <c r="A32" t="s">
        <v>376</v>
      </c>
    </row>
    <row r="33" spans="1:1">
      <c r="A33" t="s">
        <v>377</v>
      </c>
    </row>
    <row r="34" spans="1:1">
      <c r="A34" t="s">
        <v>378</v>
      </c>
    </row>
    <row r="35" spans="1:1">
      <c r="A35" t="s">
        <v>379</v>
      </c>
    </row>
    <row r="36" spans="1:1">
      <c r="A36" t="s">
        <v>380</v>
      </c>
    </row>
    <row r="37" spans="1:1">
      <c r="A37" t="s">
        <v>381</v>
      </c>
    </row>
    <row r="38" spans="1:1">
      <c r="A38" t="s">
        <v>382</v>
      </c>
    </row>
    <row r="39" spans="1:1">
      <c r="A39" t="s">
        <v>383</v>
      </c>
    </row>
    <row r="40" spans="1:1">
      <c r="A40" t="s">
        <v>384</v>
      </c>
    </row>
    <row r="41" spans="1:1">
      <c r="A41" t="s">
        <v>385</v>
      </c>
    </row>
    <row r="42" spans="1:1">
      <c r="A42" t="s">
        <v>386</v>
      </c>
    </row>
    <row r="43" spans="1:1">
      <c r="A43" t="s">
        <v>387</v>
      </c>
    </row>
    <row r="44" spans="1:1">
      <c r="A44" t="s">
        <v>388</v>
      </c>
    </row>
    <row r="45" spans="1:1">
      <c r="A45" t="s">
        <v>389</v>
      </c>
    </row>
    <row r="46" spans="1:1">
      <c r="A46" t="s">
        <v>390</v>
      </c>
    </row>
    <row r="47" spans="1:1">
      <c r="A47" t="s">
        <v>391</v>
      </c>
    </row>
    <row r="48" spans="1:1">
      <c r="A48" t="s">
        <v>392</v>
      </c>
    </row>
    <row r="49" spans="1:1">
      <c r="A49" t="s">
        <v>393</v>
      </c>
    </row>
    <row r="50" spans="1:1">
      <c r="A50" t="s">
        <v>394</v>
      </c>
    </row>
    <row r="51" spans="1:1">
      <c r="A51" t="s">
        <v>395</v>
      </c>
    </row>
    <row r="52" spans="1:1">
      <c r="A52" t="s">
        <v>396</v>
      </c>
    </row>
    <row r="53" spans="1:1">
      <c r="A53" t="s">
        <v>397</v>
      </c>
    </row>
    <row r="54" spans="1:1">
      <c r="A54" t="s">
        <v>398</v>
      </c>
    </row>
    <row r="55" spans="1:1">
      <c r="A55" t="s">
        <v>399</v>
      </c>
    </row>
    <row r="56" spans="1:1">
      <c r="A56" t="s">
        <v>400</v>
      </c>
    </row>
    <row r="57" spans="1:1">
      <c r="A57" t="s">
        <v>401</v>
      </c>
    </row>
    <row r="58" spans="1:1">
      <c r="A58" t="s">
        <v>402</v>
      </c>
    </row>
    <row r="59" spans="1:1">
      <c r="A59" t="s">
        <v>403</v>
      </c>
    </row>
    <row r="60" spans="1:1">
      <c r="A60" t="s">
        <v>404</v>
      </c>
    </row>
    <row r="61" spans="1:1">
      <c r="A61" t="s">
        <v>405</v>
      </c>
    </row>
    <row r="62" spans="1:1">
      <c r="A62" t="s">
        <v>406</v>
      </c>
    </row>
    <row r="63" spans="1:1">
      <c r="A63" t="s">
        <v>407</v>
      </c>
    </row>
    <row r="64" spans="1:1">
      <c r="A64" t="s">
        <v>408</v>
      </c>
    </row>
    <row r="65" spans="1:1">
      <c r="A65" t="s">
        <v>409</v>
      </c>
    </row>
    <row r="66" spans="1:1">
      <c r="A66" t="s">
        <v>410</v>
      </c>
    </row>
    <row r="67" spans="1:1">
      <c r="A67" t="s">
        <v>411</v>
      </c>
    </row>
    <row r="68" spans="1:1">
      <c r="A68" t="s">
        <v>412</v>
      </c>
    </row>
    <row r="69" spans="1:1">
      <c r="A69" t="s">
        <v>413</v>
      </c>
    </row>
    <row r="70" spans="1:1">
      <c r="A70" t="s">
        <v>414</v>
      </c>
    </row>
    <row r="71" spans="1:1">
      <c r="A71" t="s">
        <v>415</v>
      </c>
    </row>
    <row r="72" spans="1:1">
      <c r="A72" t="s">
        <v>416</v>
      </c>
    </row>
    <row r="73" spans="1:1">
      <c r="A73" t="s">
        <v>417</v>
      </c>
    </row>
    <row r="74" spans="1:1">
      <c r="A74" t="s">
        <v>418</v>
      </c>
    </row>
    <row r="75" spans="1:1">
      <c r="A75" t="s">
        <v>419</v>
      </c>
    </row>
    <row r="76" spans="1:1">
      <c r="A76" t="s">
        <v>420</v>
      </c>
    </row>
    <row r="77" spans="1:1">
      <c r="A77" t="s">
        <v>421</v>
      </c>
    </row>
    <row r="78" spans="1:1">
      <c r="A78" t="s">
        <v>422</v>
      </c>
    </row>
    <row r="79" spans="1:1">
      <c r="A79" t="s">
        <v>423</v>
      </c>
    </row>
    <row r="80" spans="1:1">
      <c r="A80" t="s">
        <v>424</v>
      </c>
    </row>
    <row r="81" spans="1:1">
      <c r="A81" t="s">
        <v>425</v>
      </c>
    </row>
    <row r="82" spans="1:1">
      <c r="A82" t="s">
        <v>426</v>
      </c>
    </row>
    <row r="83" spans="1:1">
      <c r="A83" t="s">
        <v>427</v>
      </c>
    </row>
    <row r="84" spans="1:1">
      <c r="A84" t="s">
        <v>428</v>
      </c>
    </row>
    <row r="85" spans="1:1">
      <c r="A85" t="s">
        <v>429</v>
      </c>
    </row>
    <row r="86" spans="1:1">
      <c r="A86" t="s">
        <v>430</v>
      </c>
    </row>
    <row r="87" spans="1:1">
      <c r="A87" t="s">
        <v>431</v>
      </c>
    </row>
    <row r="88" spans="1:1">
      <c r="A88" t="s">
        <v>432</v>
      </c>
    </row>
    <row r="89" spans="1:1">
      <c r="A89" t="s">
        <v>433</v>
      </c>
    </row>
    <row r="90" spans="1:1">
      <c r="A90" t="s">
        <v>434</v>
      </c>
    </row>
    <row r="91" spans="1:1">
      <c r="A91" t="s">
        <v>435</v>
      </c>
    </row>
    <row r="92" spans="1:1">
      <c r="A92" t="s">
        <v>436</v>
      </c>
    </row>
    <row r="93" spans="1:1">
      <c r="A93" t="s">
        <v>437</v>
      </c>
    </row>
    <row r="94" spans="1:1">
      <c r="A94" t="s">
        <v>438</v>
      </c>
    </row>
    <row r="95" spans="1:1">
      <c r="A95" t="s">
        <v>439</v>
      </c>
    </row>
    <row r="96" spans="1:1">
      <c r="A96" t="s">
        <v>440</v>
      </c>
    </row>
    <row r="97" spans="1:1">
      <c r="A97" t="s">
        <v>441</v>
      </c>
    </row>
    <row r="98" spans="1:1">
      <c r="A98" t="s">
        <v>442</v>
      </c>
    </row>
    <row r="99" spans="1:1">
      <c r="A99" t="s">
        <v>443</v>
      </c>
    </row>
    <row r="100" spans="1:1">
      <c r="A100"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Natalia Matys</cp:lastModifiedBy>
  <cp:lastPrinted>2024-12-20T08:20:07Z</cp:lastPrinted>
  <dcterms:created xsi:type="dcterms:W3CDTF">2023-12-06T10:15:54Z</dcterms:created>
  <dcterms:modified xsi:type="dcterms:W3CDTF">2025-01-02T11:12:00Z</dcterms:modified>
</cp:coreProperties>
</file>